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0" windowWidth="16100" windowHeight="9660"/>
  </bookViews>
  <sheets>
    <sheet name="Flux de Trésorerie" sheetId="1" r:id="rId1"/>
    <sheet name="Autre façon de calculer" sheetId="2" r:id="rId2"/>
  </sheets>
  <calcPr calcId="145621"/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E1" i="2" l="1"/>
  <c r="L2" i="1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E60" i="2"/>
  <c r="E61" i="2"/>
  <c r="E62" i="2"/>
  <c r="E63" i="2"/>
  <c r="E64" i="2"/>
  <c r="E65" i="2"/>
  <c r="E66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" i="2"/>
  <c r="K2" i="1" l="1"/>
  <c r="H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2" i="1"/>
  <c r="H6" i="1"/>
  <c r="I2" i="1" l="1"/>
  <c r="J2" i="1"/>
</calcChain>
</file>

<file path=xl/sharedStrings.xml><?xml version="1.0" encoding="utf-8"?>
<sst xmlns="http://schemas.openxmlformats.org/spreadsheetml/2006/main" count="110" uniqueCount="19">
  <si>
    <t>Date</t>
  </si>
  <si>
    <t>Projet A à 11% sur 12 mois</t>
  </si>
  <si>
    <t>Projet B à 12% sur 18 mois</t>
  </si>
  <si>
    <t>Projet C à 14% sur 24 mois</t>
  </si>
  <si>
    <t>TRI Projet A</t>
  </si>
  <si>
    <t>TRI Projet B</t>
  </si>
  <si>
    <t>TRI Projet C</t>
  </si>
  <si>
    <t>TRI Global</t>
  </si>
  <si>
    <t>Flux de trésorerie</t>
  </si>
  <si>
    <t>Projet D à 14% sur 6 mois</t>
  </si>
  <si>
    <t>TRI Projet D</t>
  </si>
  <si>
    <t>La moyenne des Projets A, B, C ► est de :</t>
  </si>
  <si>
    <t>OK</t>
  </si>
  <si>
    <t>Projet</t>
  </si>
  <si>
    <t>Flux</t>
  </si>
  <si>
    <t>Payé</t>
  </si>
  <si>
    <t>TRI</t>
  </si>
  <si>
    <t>TRI Payé</t>
  </si>
  <si>
    <t>Colonne1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</si>
</sst>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9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0" fillId="0" borderId="1" xfId="0" applyNumberFormat="1" applyBorder="1"/>
    <xf numFmtId="8" fontId="0" fillId="0" borderId="1" xfId="0" applyNumberFormat="1" applyBorder="1"/>
    <xf numFmtId="8" fontId="1" fillId="0" borderId="1" xfId="0" applyNumberFormat="1" applyFont="1" applyBorder="1"/>
    <xf numFmtId="10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8" fontId="0" fillId="0" borderId="0" xfId="0" applyNumberFormat="1"/>
    <xf numFmtId="10" fontId="0" fillId="0" borderId="0" xfId="0" applyNumberFormat="1"/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8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10" fontId="1" fillId="2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7">
    <dxf>
      <numFmt numFmtId="14" formatCode="0.00%"/>
      <alignment horizontal="center" vertical="bottom" textRotation="0" wrapText="0" indent="0" justifyLastLine="0" shrinkToFit="0" readingOrder="0"/>
    </dxf>
    <dxf>
      <numFmt numFmtId="14" formatCode="0.00%"/>
      <alignment horizontal="center" vertical="bottom" textRotation="0" wrapText="0" indent="0" justifyLastLine="0" shrinkToFit="0" readingOrder="0"/>
    </dxf>
    <dxf>
      <numFmt numFmtId="14" formatCode="0.00%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2" formatCode="#,##0.00\ &quot;€&quot;;[Red]\-#,##0.00\ &quot;€&quot;"/>
    </dxf>
    <dxf>
      <numFmt numFmtId="19" formatCode="dd/mm/yyyy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au1" displayName="Tableau1" ref="A2:G66" totalsRowShown="0" headerRowDxfId="6">
  <autoFilter ref="A2:G66"/>
  <tableColumns count="7">
    <tableColumn id="1" name="Projet"/>
    <tableColumn id="2" name="Date" dataDxfId="5"/>
    <tableColumn id="3" name="Flux" dataDxfId="4"/>
    <tableColumn id="4" name="Payé" dataDxfId="3"/>
    <tableColumn id="5" name="TRI" dataDxfId="2">
      <calculatedColumnFormula>IF(COUNTIF($A$3:A3,A3)=1,XIRR(OFFSET(C3,,,COUNTIF($A$3:$A$5001,A3),),OFFSET(B3,,,COUNTIF($A$3:$A$5001,A3),)),"-")</calculatedColumnFormula>
    </tableColumn>
    <tableColumn id="6" name="TRI Payé" dataDxfId="1">
      <calculatedColumnFormula>IFERROR(IF(COUNTIFS($A$3:A3,A3,$D$3:D3,D3)=1,XIRR(OFFSET(C3,,,COUNTIFS($A$3:$A$5001,A3,$D$3:$D$5001,D3),),OFFSET(B3,,,COUNTIFS($A$3:$A$5001,A3,$D$3:$D$5001,D3),)),"-"),0)</calculatedColumnFormula>
    </tableColumn>
    <tableColumn id="7" name="Colonne1" dataDxfId="0">
      <calculatedColumnFormula>XIRR(OFFSET($C$2,MATCH(Tableau1[[#This Row],[Projet]],Tableau1[Projet],0),0,COUNTIF(Tableau1[Projet],Tableau1[[#This Row],[Projet]])),OFFSET($B$2,MATCH(Tableau1[[#This Row],[Projet]],Tableau1[Projet],0),0,COUNTIF(Tableau1[Projet],Tableau1[[#This Row],[Projet]])))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L2" sqref="L2"/>
    </sheetView>
  </sheetViews>
  <sheetFormatPr baseColWidth="10" defaultColWidth="8.7265625" defaultRowHeight="14.5" x14ac:dyDescent="0.35"/>
  <cols>
    <col min="1" max="1" width="10.453125" style="2" bestFit="1" customWidth="1"/>
    <col min="2" max="2" width="15.08984375" bestFit="1" customWidth="1"/>
    <col min="3" max="3" width="15.26953125" customWidth="1"/>
    <col min="4" max="4" width="15" bestFit="1" customWidth="1"/>
    <col min="5" max="5" width="15" customWidth="1"/>
    <col min="6" max="6" width="12.90625" bestFit="1" customWidth="1"/>
    <col min="8" max="11" width="14.36328125" customWidth="1"/>
    <col min="15" max="16" width="10.453125" bestFit="1" customWidth="1"/>
  </cols>
  <sheetData>
    <row r="1" spans="1:16" s="3" customFormat="1" ht="29" x14ac:dyDescent="0.35">
      <c r="A1" s="5" t="s">
        <v>0</v>
      </c>
      <c r="B1" s="6" t="s">
        <v>1</v>
      </c>
      <c r="C1" s="6" t="s">
        <v>2</v>
      </c>
      <c r="D1" s="6" t="s">
        <v>3</v>
      </c>
      <c r="E1" s="6" t="s">
        <v>9</v>
      </c>
      <c r="F1" s="6" t="s">
        <v>8</v>
      </c>
      <c r="H1" s="4" t="s">
        <v>4</v>
      </c>
      <c r="I1" s="4" t="s">
        <v>5</v>
      </c>
      <c r="J1" s="4" t="s">
        <v>6</v>
      </c>
      <c r="K1" s="4" t="s">
        <v>10</v>
      </c>
      <c r="L1" s="4" t="s">
        <v>7</v>
      </c>
    </row>
    <row r="2" spans="1:16" x14ac:dyDescent="0.35">
      <c r="A2" s="7">
        <v>45292</v>
      </c>
      <c r="B2" s="8">
        <v>-1000</v>
      </c>
      <c r="C2" s="8"/>
      <c r="D2" s="8"/>
      <c r="E2" s="8"/>
      <c r="F2" s="9">
        <f>B2+C2+D2+E2</f>
        <v>-1000</v>
      </c>
      <c r="H2" s="10">
        <f>XIRR(B2:B14,A2:A14)</f>
        <v>0.11544440388679506</v>
      </c>
      <c r="I2" s="10">
        <f>XIRR(C4:C22,A4:A22)</f>
        <v>0.1264505922794342</v>
      </c>
      <c r="J2" s="10">
        <f>XIRR(D7:D31,A7:A31)</f>
        <v>0.14932404160499574</v>
      </c>
      <c r="K2" s="11">
        <f>XIRR(E4:E10,A4:A10)</f>
        <v>0.14804840683937076</v>
      </c>
      <c r="L2" s="21">
        <f>XIRR(F2:F31,A2:A31)</f>
        <v>0.13744845986366269</v>
      </c>
      <c r="O2" s="2"/>
    </row>
    <row r="3" spans="1:16" x14ac:dyDescent="0.35">
      <c r="A3" s="7">
        <v>45323</v>
      </c>
      <c r="B3" s="8">
        <v>9.17</v>
      </c>
      <c r="C3" s="8"/>
      <c r="D3" s="8"/>
      <c r="E3" s="8"/>
      <c r="F3" s="9">
        <f t="shared" ref="F3:F31" si="0">B3+C3+D3+E3</f>
        <v>9.17</v>
      </c>
      <c r="H3" s="1"/>
      <c r="O3" s="2"/>
    </row>
    <row r="4" spans="1:16" x14ac:dyDescent="0.35">
      <c r="A4" s="7">
        <v>45352</v>
      </c>
      <c r="B4" s="8">
        <v>9.17</v>
      </c>
      <c r="C4" s="8">
        <v>-600</v>
      </c>
      <c r="D4" s="8"/>
      <c r="E4" s="8">
        <v>-1200</v>
      </c>
      <c r="F4" s="9">
        <f t="shared" si="0"/>
        <v>-1790.83</v>
      </c>
      <c r="O4" s="2"/>
      <c r="P4" s="2"/>
    </row>
    <row r="5" spans="1:16" x14ac:dyDescent="0.35">
      <c r="A5" s="7">
        <v>45383</v>
      </c>
      <c r="B5" s="8">
        <v>9.17</v>
      </c>
      <c r="C5" s="8">
        <v>6</v>
      </c>
      <c r="D5" s="8"/>
      <c r="E5" s="8">
        <v>14</v>
      </c>
      <c r="F5" s="9">
        <f t="shared" si="0"/>
        <v>29.17</v>
      </c>
      <c r="H5" s="23" t="s">
        <v>11</v>
      </c>
      <c r="I5" s="23"/>
      <c r="J5" s="23"/>
      <c r="K5" s="23"/>
      <c r="L5" s="23"/>
      <c r="O5" s="2"/>
    </row>
    <row r="6" spans="1:16" x14ac:dyDescent="0.35">
      <c r="A6" s="7">
        <v>45413</v>
      </c>
      <c r="B6" s="8">
        <v>9.17</v>
      </c>
      <c r="C6" s="8">
        <v>6</v>
      </c>
      <c r="D6" s="8"/>
      <c r="E6" s="8">
        <v>14</v>
      </c>
      <c r="F6" s="9">
        <f t="shared" si="0"/>
        <v>29.17</v>
      </c>
      <c r="H6" s="24">
        <f>(11%+12%+14%+14%)/4</f>
        <v>0.1275</v>
      </c>
      <c r="I6" s="24"/>
      <c r="J6" s="24"/>
      <c r="K6" s="24"/>
      <c r="L6" s="24"/>
      <c r="O6" s="2"/>
    </row>
    <row r="7" spans="1:16" x14ac:dyDescent="0.35">
      <c r="A7" s="7">
        <v>45444</v>
      </c>
      <c r="B7" s="8">
        <v>9.17</v>
      </c>
      <c r="C7" s="8">
        <v>6</v>
      </c>
      <c r="D7" s="8">
        <v>-1200</v>
      </c>
      <c r="E7" s="8">
        <v>14</v>
      </c>
      <c r="F7" s="9">
        <f t="shared" si="0"/>
        <v>-1170.83</v>
      </c>
      <c r="O7" s="2"/>
    </row>
    <row r="8" spans="1:16" x14ac:dyDescent="0.35">
      <c r="A8" s="7">
        <v>45474</v>
      </c>
      <c r="B8" s="8">
        <v>9.17</v>
      </c>
      <c r="C8" s="8">
        <v>6</v>
      </c>
      <c r="D8" s="8">
        <v>14</v>
      </c>
      <c r="E8" s="8">
        <v>14</v>
      </c>
      <c r="F8" s="9">
        <f t="shared" si="0"/>
        <v>43.17</v>
      </c>
      <c r="O8" s="2"/>
    </row>
    <row r="9" spans="1:16" x14ac:dyDescent="0.35">
      <c r="A9" s="7">
        <v>45505</v>
      </c>
      <c r="B9" s="8">
        <v>9.17</v>
      </c>
      <c r="C9" s="8">
        <v>6</v>
      </c>
      <c r="D9" s="8">
        <v>14</v>
      </c>
      <c r="E9" s="8">
        <v>14</v>
      </c>
      <c r="F9" s="9">
        <f t="shared" si="0"/>
        <v>43.17</v>
      </c>
      <c r="O9" s="2"/>
    </row>
    <row r="10" spans="1:16" x14ac:dyDescent="0.35">
      <c r="A10" s="7">
        <v>45536</v>
      </c>
      <c r="B10" s="8">
        <v>9.17</v>
      </c>
      <c r="C10" s="8">
        <v>6</v>
      </c>
      <c r="D10" s="8">
        <v>14</v>
      </c>
      <c r="E10" s="8">
        <v>1214</v>
      </c>
      <c r="F10" s="9">
        <f t="shared" si="0"/>
        <v>1243.17</v>
      </c>
      <c r="O10" s="2"/>
    </row>
    <row r="11" spans="1:16" x14ac:dyDescent="0.35">
      <c r="A11" s="7">
        <v>45566</v>
      </c>
      <c r="B11" s="8">
        <v>9.17</v>
      </c>
      <c r="C11" s="8">
        <v>6</v>
      </c>
      <c r="D11" s="8">
        <v>14</v>
      </c>
      <c r="E11" s="8"/>
      <c r="F11" s="9">
        <f t="shared" si="0"/>
        <v>29.17</v>
      </c>
      <c r="O11" s="2"/>
    </row>
    <row r="12" spans="1:16" x14ac:dyDescent="0.35">
      <c r="A12" s="7">
        <v>45597</v>
      </c>
      <c r="B12" s="8">
        <v>9.17</v>
      </c>
      <c r="C12" s="8">
        <v>6</v>
      </c>
      <c r="D12" s="8">
        <v>14</v>
      </c>
      <c r="E12" s="8"/>
      <c r="F12" s="9">
        <f t="shared" si="0"/>
        <v>29.17</v>
      </c>
      <c r="O12" s="2"/>
    </row>
    <row r="13" spans="1:16" x14ac:dyDescent="0.35">
      <c r="A13" s="7">
        <v>45627</v>
      </c>
      <c r="B13" s="8">
        <v>9.17</v>
      </c>
      <c r="C13" s="8">
        <v>6</v>
      </c>
      <c r="D13" s="8">
        <v>14</v>
      </c>
      <c r="E13" s="8"/>
      <c r="F13" s="9">
        <f t="shared" si="0"/>
        <v>29.17</v>
      </c>
      <c r="O13" s="2"/>
    </row>
    <row r="14" spans="1:16" x14ac:dyDescent="0.35">
      <c r="A14" s="7">
        <v>45658</v>
      </c>
      <c r="B14" s="8">
        <v>1009.17</v>
      </c>
      <c r="C14" s="8">
        <v>6</v>
      </c>
      <c r="D14" s="8">
        <v>14</v>
      </c>
      <c r="E14" s="8"/>
      <c r="F14" s="9">
        <f t="shared" si="0"/>
        <v>1029.17</v>
      </c>
      <c r="O14" s="2"/>
    </row>
    <row r="15" spans="1:16" x14ac:dyDescent="0.35">
      <c r="A15" s="7">
        <v>45689</v>
      </c>
      <c r="B15" s="8"/>
      <c r="C15" s="8">
        <v>6</v>
      </c>
      <c r="D15" s="8">
        <v>14</v>
      </c>
      <c r="E15" s="8"/>
      <c r="F15" s="9">
        <f t="shared" si="0"/>
        <v>20</v>
      </c>
      <c r="O15" s="2"/>
    </row>
    <row r="16" spans="1:16" x14ac:dyDescent="0.35">
      <c r="A16" s="7">
        <v>45717</v>
      </c>
      <c r="B16" s="8"/>
      <c r="C16" s="8">
        <v>6</v>
      </c>
      <c r="D16" s="8">
        <v>14</v>
      </c>
      <c r="E16" s="8"/>
      <c r="F16" s="9">
        <f t="shared" si="0"/>
        <v>20</v>
      </c>
      <c r="O16" s="2"/>
    </row>
    <row r="17" spans="1:6" x14ac:dyDescent="0.35">
      <c r="A17" s="7">
        <v>45748</v>
      </c>
      <c r="B17" s="8"/>
      <c r="C17" s="8">
        <v>6</v>
      </c>
      <c r="D17" s="8">
        <v>14</v>
      </c>
      <c r="E17" s="8"/>
      <c r="F17" s="9">
        <f t="shared" si="0"/>
        <v>20</v>
      </c>
    </row>
    <row r="18" spans="1:6" x14ac:dyDescent="0.35">
      <c r="A18" s="7">
        <v>45778</v>
      </c>
      <c r="B18" s="8"/>
      <c r="C18" s="8">
        <v>6</v>
      </c>
      <c r="D18" s="8">
        <v>14</v>
      </c>
      <c r="E18" s="8"/>
      <c r="F18" s="9">
        <f t="shared" si="0"/>
        <v>20</v>
      </c>
    </row>
    <row r="19" spans="1:6" x14ac:dyDescent="0.35">
      <c r="A19" s="7">
        <v>45809</v>
      </c>
      <c r="B19" s="8"/>
      <c r="C19" s="8">
        <v>6</v>
      </c>
      <c r="D19" s="8">
        <v>14</v>
      </c>
      <c r="E19" s="8"/>
      <c r="F19" s="9">
        <f t="shared" si="0"/>
        <v>20</v>
      </c>
    </row>
    <row r="20" spans="1:6" x14ac:dyDescent="0.35">
      <c r="A20" s="7">
        <v>45839</v>
      </c>
      <c r="B20" s="8"/>
      <c r="C20" s="8">
        <v>6</v>
      </c>
      <c r="D20" s="8">
        <v>14</v>
      </c>
      <c r="E20" s="8"/>
      <c r="F20" s="9">
        <f t="shared" si="0"/>
        <v>20</v>
      </c>
    </row>
    <row r="21" spans="1:6" x14ac:dyDescent="0.35">
      <c r="A21" s="7">
        <v>45870</v>
      </c>
      <c r="B21" s="8"/>
      <c r="C21" s="8">
        <v>6</v>
      </c>
      <c r="D21" s="8">
        <v>14</v>
      </c>
      <c r="E21" s="8"/>
      <c r="F21" s="9">
        <f t="shared" si="0"/>
        <v>20</v>
      </c>
    </row>
    <row r="22" spans="1:6" x14ac:dyDescent="0.35">
      <c r="A22" s="7">
        <v>45901</v>
      </c>
      <c r="B22" s="8"/>
      <c r="C22" s="8">
        <v>606</v>
      </c>
      <c r="D22" s="8">
        <v>14</v>
      </c>
      <c r="E22" s="8"/>
      <c r="F22" s="9">
        <f t="shared" si="0"/>
        <v>620</v>
      </c>
    </row>
    <row r="23" spans="1:6" x14ac:dyDescent="0.35">
      <c r="A23" s="7">
        <v>45931</v>
      </c>
      <c r="B23" s="8"/>
      <c r="C23" s="8"/>
      <c r="D23" s="8">
        <v>14</v>
      </c>
      <c r="E23" s="8"/>
      <c r="F23" s="9">
        <f t="shared" si="0"/>
        <v>14</v>
      </c>
    </row>
    <row r="24" spans="1:6" x14ac:dyDescent="0.35">
      <c r="A24" s="7">
        <v>45962</v>
      </c>
      <c r="B24" s="8"/>
      <c r="C24" s="8"/>
      <c r="D24" s="8">
        <v>14</v>
      </c>
      <c r="E24" s="8"/>
      <c r="F24" s="9">
        <f t="shared" si="0"/>
        <v>14</v>
      </c>
    </row>
    <row r="25" spans="1:6" x14ac:dyDescent="0.35">
      <c r="A25" s="7">
        <v>45992</v>
      </c>
      <c r="B25" s="8"/>
      <c r="C25" s="8"/>
      <c r="D25" s="8">
        <v>14</v>
      </c>
      <c r="E25" s="8"/>
      <c r="F25" s="9">
        <f t="shared" si="0"/>
        <v>14</v>
      </c>
    </row>
    <row r="26" spans="1:6" x14ac:dyDescent="0.35">
      <c r="A26" s="7">
        <v>46023</v>
      </c>
      <c r="B26" s="8"/>
      <c r="C26" s="8"/>
      <c r="D26" s="8">
        <v>14</v>
      </c>
      <c r="E26" s="8"/>
      <c r="F26" s="9">
        <f t="shared" si="0"/>
        <v>14</v>
      </c>
    </row>
    <row r="27" spans="1:6" x14ac:dyDescent="0.35">
      <c r="A27" s="7">
        <v>46054</v>
      </c>
      <c r="B27" s="8"/>
      <c r="C27" s="8"/>
      <c r="D27" s="8">
        <v>14</v>
      </c>
      <c r="E27" s="8"/>
      <c r="F27" s="9">
        <f t="shared" si="0"/>
        <v>14</v>
      </c>
    </row>
    <row r="28" spans="1:6" x14ac:dyDescent="0.35">
      <c r="A28" s="7">
        <v>46082</v>
      </c>
      <c r="B28" s="8"/>
      <c r="C28" s="8"/>
      <c r="D28" s="8">
        <v>14</v>
      </c>
      <c r="E28" s="8"/>
      <c r="F28" s="9">
        <f t="shared" si="0"/>
        <v>14</v>
      </c>
    </row>
    <row r="29" spans="1:6" x14ac:dyDescent="0.35">
      <c r="A29" s="7">
        <v>46113</v>
      </c>
      <c r="B29" s="8"/>
      <c r="C29" s="8"/>
      <c r="D29" s="8">
        <v>14</v>
      </c>
      <c r="E29" s="8"/>
      <c r="F29" s="9">
        <f t="shared" si="0"/>
        <v>14</v>
      </c>
    </row>
    <row r="30" spans="1:6" x14ac:dyDescent="0.35">
      <c r="A30" s="7">
        <v>46143</v>
      </c>
      <c r="B30" s="8"/>
      <c r="C30" s="8"/>
      <c r="D30" s="8">
        <v>14</v>
      </c>
      <c r="E30" s="8"/>
      <c r="F30" s="9">
        <f t="shared" si="0"/>
        <v>14</v>
      </c>
    </row>
    <row r="31" spans="1:6" x14ac:dyDescent="0.35">
      <c r="A31" s="7">
        <v>46174</v>
      </c>
      <c r="B31" s="8"/>
      <c r="C31" s="8"/>
      <c r="D31" s="8">
        <v>1214</v>
      </c>
      <c r="E31" s="8"/>
      <c r="F31" s="9">
        <f t="shared" si="0"/>
        <v>1214</v>
      </c>
    </row>
  </sheetData>
  <mergeCells count="2">
    <mergeCell ref="H5:L5"/>
    <mergeCell ref="H6:L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E1" sqref="E1"/>
    </sheetView>
  </sheetViews>
  <sheetFormatPr baseColWidth="10" defaultRowHeight="14.5" x14ac:dyDescent="0.35"/>
  <cols>
    <col min="1" max="1" width="22.90625" bestFit="1" customWidth="1"/>
    <col min="2" max="2" width="10.90625" style="2"/>
    <col min="3" max="3" width="10.90625" style="12"/>
    <col min="4" max="4" width="10.90625" style="15"/>
    <col min="5" max="5" width="10.90625" style="14"/>
    <col min="6" max="6" width="14.90625" style="13" customWidth="1"/>
    <col min="7" max="7" width="11.81640625" style="14" bestFit="1" customWidth="1"/>
  </cols>
  <sheetData>
    <row r="1" spans="1:12" x14ac:dyDescent="0.35">
      <c r="E1" s="22">
        <f>XIRR(C3:C66,B3:B66)</f>
        <v>0.13744845986366269</v>
      </c>
    </row>
    <row r="2" spans="1:12" x14ac:dyDescent="0.35">
      <c r="A2" s="16" t="s">
        <v>13</v>
      </c>
      <c r="B2" s="17" t="s">
        <v>0</v>
      </c>
      <c r="C2" s="18" t="s">
        <v>14</v>
      </c>
      <c r="D2" s="16" t="s">
        <v>15</v>
      </c>
      <c r="E2" s="19" t="s">
        <v>16</v>
      </c>
      <c r="F2" s="19" t="s">
        <v>17</v>
      </c>
      <c r="G2" s="20" t="s">
        <v>18</v>
      </c>
      <c r="K2" s="14"/>
      <c r="L2" s="14"/>
    </row>
    <row r="3" spans="1:12" x14ac:dyDescent="0.35">
      <c r="A3" t="s">
        <v>1</v>
      </c>
      <c r="B3" s="2">
        <v>45292</v>
      </c>
      <c r="C3" s="12">
        <v>-1000</v>
      </c>
      <c r="D3" s="15" t="s">
        <v>12</v>
      </c>
      <c r="E3" s="14">
        <f ca="1">IF(COUNTIF($A$3:A3,A3)=1,XIRR(OFFSET(C3,,,COUNTIF($A$3:$A$5001,A3),),OFFSET(B3,,,COUNTIF($A$3:$A$5001,A3),)),"-")</f>
        <v>0.11544440388679506</v>
      </c>
      <c r="F3" s="14">
        <f ca="1">IFERROR(IF(COUNTIFS($A$3:A3,A3,$D$3:D3,D3)=1,XIRR(OFFSET(C3,,,COUNTIFS($A$3:$A$5001,A3,$D$3:$D$5001,D3),),OFFSET(B3,,,COUNTIFS($A$3:$A$5001,A3,$D$3:$D$5001,D3),)),"-"),0)</f>
        <v>0.11544440388679506</v>
      </c>
      <c r="G3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0.11544440388679506</v>
      </c>
    </row>
    <row r="4" spans="1:12" x14ac:dyDescent="0.35">
      <c r="A4" t="s">
        <v>1</v>
      </c>
      <c r="B4" s="2">
        <v>45323</v>
      </c>
      <c r="C4" s="12">
        <v>9.17</v>
      </c>
      <c r="D4" s="15" t="s">
        <v>12</v>
      </c>
      <c r="E4" s="14" t="str">
        <f ca="1">IF(COUNTIF($A$3:A4,A4)=1,XIRR(OFFSET(C4,,,COUNTIF($A$3:$A$5001,A4),),OFFSET(B4,,,COUNTIF($A$3:$A$5001,A4),)),"-")</f>
        <v>-</v>
      </c>
      <c r="F4" s="14" t="str">
        <f ca="1">IFERROR(IF(COUNTIFS($A$3:A4,A4,$D$3:D4,D4)=1,XIRR(OFFSET(C4,,,COUNTIFS($A$3:$A$5001,A4,$D$3:$D$5001,D4),),OFFSET(B4,,,COUNTIFS($A$3:$A$5001,A4,$D$3:$D$5001,D4),)),"-"),0)</f>
        <v>-</v>
      </c>
      <c r="G4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0.11544440388679506</v>
      </c>
    </row>
    <row r="5" spans="1:12" x14ac:dyDescent="0.35">
      <c r="A5" t="s">
        <v>1</v>
      </c>
      <c r="B5" s="2">
        <v>45352</v>
      </c>
      <c r="C5" s="12">
        <v>9.17</v>
      </c>
      <c r="D5" s="15" t="s">
        <v>12</v>
      </c>
      <c r="E5" s="14" t="str">
        <f ca="1">IF(COUNTIF($A$3:A5,A5)=1,XIRR(OFFSET(C5,,,COUNTIF($A$3:$A$5001,A5),),OFFSET(B5,,,COUNTIF($A$3:$A$5001,A5),)),"-")</f>
        <v>-</v>
      </c>
      <c r="F5" s="14" t="str">
        <f ca="1">IFERROR(IF(COUNTIFS($A$3:A5,A5,$D$3:D5,D5)=1,XIRR(OFFSET(C5,,,COUNTIFS($A$3:$A$5001,A5,$D$3:$D$5001,D5),),OFFSET(B5,,,COUNTIFS($A$3:$A$5001,A5,$D$3:$D$5001,D5),)),"-"),0)</f>
        <v>-</v>
      </c>
      <c r="G5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0.11544440388679506</v>
      </c>
    </row>
    <row r="6" spans="1:12" x14ac:dyDescent="0.35">
      <c r="A6" t="s">
        <v>1</v>
      </c>
      <c r="B6" s="2">
        <v>45383</v>
      </c>
      <c r="C6" s="12">
        <v>9.17</v>
      </c>
      <c r="D6" s="15" t="s">
        <v>12</v>
      </c>
      <c r="E6" s="14" t="str">
        <f ca="1">IF(COUNTIF($A$3:A6,A6)=1,XIRR(OFFSET(C6,,,COUNTIF($A$3:$A$5001,A6),),OFFSET(B6,,,COUNTIF($A$3:$A$5001,A6),)),"-")</f>
        <v>-</v>
      </c>
      <c r="F6" s="14" t="str">
        <f ca="1">IFERROR(IF(COUNTIFS($A$3:A6,A6,$D$3:D6,D6)=1,XIRR(OFFSET(C6,,,COUNTIFS($A$3:$A$5001,A6,$D$3:$D$5001,D6),),OFFSET(B6,,,COUNTIFS($A$3:$A$5001,A6,$D$3:$D$5001,D6),)),"-"),0)</f>
        <v>-</v>
      </c>
      <c r="G6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0.11544440388679506</v>
      </c>
    </row>
    <row r="7" spans="1:12" x14ac:dyDescent="0.35">
      <c r="A7" t="s">
        <v>1</v>
      </c>
      <c r="B7" s="2">
        <v>45413</v>
      </c>
      <c r="C7" s="12">
        <v>9.17</v>
      </c>
      <c r="D7" s="15" t="s">
        <v>12</v>
      </c>
      <c r="E7" s="14" t="str">
        <f ca="1">IF(COUNTIF($A$3:A7,A7)=1,XIRR(OFFSET(C7,,,COUNTIF($A$3:$A$5001,A7),),OFFSET(B7,,,COUNTIF($A$3:$A$5001,A7),)),"-")</f>
        <v>-</v>
      </c>
      <c r="F7" s="14" t="str">
        <f ca="1">IFERROR(IF(COUNTIFS($A$3:A7,A7,$D$3:D7,D7)=1,XIRR(OFFSET(C7,,,COUNTIFS($A$3:$A$5001,A7,$D$3:$D$5001,D7),),OFFSET(B7,,,COUNTIFS($A$3:$A$5001,A7,$D$3:$D$5001,D7),)),"-"),0)</f>
        <v>-</v>
      </c>
      <c r="G7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0.11544440388679506</v>
      </c>
    </row>
    <row r="8" spans="1:12" x14ac:dyDescent="0.35">
      <c r="A8" t="s">
        <v>1</v>
      </c>
      <c r="B8" s="2">
        <v>45444</v>
      </c>
      <c r="C8" s="12">
        <v>9.17</v>
      </c>
      <c r="D8" s="15" t="s">
        <v>12</v>
      </c>
      <c r="E8" s="14" t="str">
        <f ca="1">IF(COUNTIF($A$3:A8,A8)=1,XIRR(OFFSET(C8,,,COUNTIF($A$3:$A$5001,A8),),OFFSET(B8,,,COUNTIF($A$3:$A$5001,A8),)),"-")</f>
        <v>-</v>
      </c>
      <c r="F8" s="14" t="str">
        <f ca="1">IFERROR(IF(COUNTIFS($A$3:A8,A8,$D$3:D8,D8)=1,XIRR(OFFSET(C8,,,COUNTIFS($A$3:$A$5001,A8,$D$3:$D$5001,D8),),OFFSET(B8,,,COUNTIFS($A$3:$A$5001,A8,$D$3:$D$5001,D8),)),"-"),0)</f>
        <v>-</v>
      </c>
      <c r="G8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0.11544440388679506</v>
      </c>
    </row>
    <row r="9" spans="1:12" x14ac:dyDescent="0.35">
      <c r="A9" t="s">
        <v>1</v>
      </c>
      <c r="B9" s="2">
        <v>45474</v>
      </c>
      <c r="C9" s="12">
        <v>9.17</v>
      </c>
      <c r="D9" s="15" t="s">
        <v>12</v>
      </c>
      <c r="E9" s="14" t="str">
        <f ca="1">IF(COUNTIF($A$3:A9,A9)=1,XIRR(OFFSET(C9,,,COUNTIF($A$3:$A$5001,A9),),OFFSET(B9,,,COUNTIF($A$3:$A$5001,A9),)),"-")</f>
        <v>-</v>
      </c>
      <c r="F9" s="14" t="str">
        <f ca="1">IFERROR(IF(COUNTIFS($A$3:A9,A9,$D$3:D9,D9)=1,XIRR(OFFSET(C9,,,COUNTIFS($A$3:$A$5001,A9,$D$3:$D$5001,D9),),OFFSET(B9,,,COUNTIFS($A$3:$A$5001,A9,$D$3:$D$5001,D9),)),"-"),0)</f>
        <v>-</v>
      </c>
      <c r="G9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0.11544440388679506</v>
      </c>
    </row>
    <row r="10" spans="1:12" x14ac:dyDescent="0.35">
      <c r="A10" t="s">
        <v>1</v>
      </c>
      <c r="B10" s="2">
        <v>45505</v>
      </c>
      <c r="C10" s="12">
        <v>9.17</v>
      </c>
      <c r="D10" s="15" t="s">
        <v>12</v>
      </c>
      <c r="E10" s="14" t="str">
        <f ca="1">IF(COUNTIF($A$3:A10,A10)=1,XIRR(OFFSET(C10,,,COUNTIF($A$3:$A$5001,A10),),OFFSET(B10,,,COUNTIF($A$3:$A$5001,A10),)),"-")</f>
        <v>-</v>
      </c>
      <c r="F10" s="14" t="str">
        <f ca="1">IFERROR(IF(COUNTIFS($A$3:A10,A10,$D$3:D10,D10)=1,XIRR(OFFSET(C10,,,COUNTIFS($A$3:$A$5001,A10,$D$3:$D$5001,D10),),OFFSET(B10,,,COUNTIFS($A$3:$A$5001,A10,$D$3:$D$5001,D10),)),"-"),0)</f>
        <v>-</v>
      </c>
      <c r="G10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0.11544440388679506</v>
      </c>
    </row>
    <row r="11" spans="1:12" x14ac:dyDescent="0.35">
      <c r="A11" t="s">
        <v>1</v>
      </c>
      <c r="B11" s="2">
        <v>45536</v>
      </c>
      <c r="C11" s="12">
        <v>9.17</v>
      </c>
      <c r="D11" s="15" t="s">
        <v>12</v>
      </c>
      <c r="E11" s="14" t="str">
        <f ca="1">IF(COUNTIF($A$3:A11,A11)=1,XIRR(OFFSET(C11,,,COUNTIF($A$3:$A$5001,A11),),OFFSET(B11,,,COUNTIF($A$3:$A$5001,A11),)),"-")</f>
        <v>-</v>
      </c>
      <c r="F11" s="14" t="str">
        <f ca="1">IFERROR(IF(COUNTIFS($A$3:A11,A11,$D$3:D11,D11)=1,XIRR(OFFSET(C11,,,COUNTIFS($A$3:$A$5001,A11,$D$3:$D$5001,D11),),OFFSET(B11,,,COUNTIFS($A$3:$A$5001,A11,$D$3:$D$5001,D11),)),"-"),0)</f>
        <v>-</v>
      </c>
      <c r="G11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0.11544440388679506</v>
      </c>
    </row>
    <row r="12" spans="1:12" x14ac:dyDescent="0.35">
      <c r="A12" t="s">
        <v>1</v>
      </c>
      <c r="B12" s="2">
        <v>45566</v>
      </c>
      <c r="C12" s="12">
        <v>9.17</v>
      </c>
      <c r="D12" s="15" t="s">
        <v>12</v>
      </c>
      <c r="E12" s="14" t="str">
        <f ca="1">IF(COUNTIF($A$3:A12,A12)=1,XIRR(OFFSET(C12,,,COUNTIF($A$3:$A$5001,A12),),OFFSET(B12,,,COUNTIF($A$3:$A$5001,A12),)),"-")</f>
        <v>-</v>
      </c>
      <c r="F12" s="14" t="str">
        <f ca="1">IFERROR(IF(COUNTIFS($A$3:A12,A12,$D$3:D12,D12)=1,XIRR(OFFSET(C12,,,COUNTIFS($A$3:$A$5001,A12,$D$3:$D$5001,D12),),OFFSET(B12,,,COUNTIFS($A$3:$A$5001,A12,$D$3:$D$5001,D12),)),"-"),0)</f>
        <v>-</v>
      </c>
      <c r="G12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0.11544440388679506</v>
      </c>
    </row>
    <row r="13" spans="1:12" x14ac:dyDescent="0.35">
      <c r="A13" t="s">
        <v>1</v>
      </c>
      <c r="B13" s="2">
        <v>45597</v>
      </c>
      <c r="C13" s="12">
        <v>9.17</v>
      </c>
      <c r="D13" s="15" t="s">
        <v>12</v>
      </c>
      <c r="E13" s="14" t="str">
        <f ca="1">IF(COUNTIF($A$3:A13,A13)=1,XIRR(OFFSET(C13,,,COUNTIF($A$3:$A$5001,A13),),OFFSET(B13,,,COUNTIF($A$3:$A$5001,A13),)),"-")</f>
        <v>-</v>
      </c>
      <c r="F13" s="14" t="str">
        <f ca="1">IFERROR(IF(COUNTIFS($A$3:A13,A13,$D$3:D13,D13)=1,XIRR(OFFSET(C13,,,COUNTIFS($A$3:$A$5001,A13,$D$3:$D$5001,D13),),OFFSET(B13,,,COUNTIFS($A$3:$A$5001,A13,$D$3:$D$5001,D13),)),"-"),0)</f>
        <v>-</v>
      </c>
      <c r="G13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0.11544440388679506</v>
      </c>
    </row>
    <row r="14" spans="1:12" x14ac:dyDescent="0.35">
      <c r="A14" t="s">
        <v>1</v>
      </c>
      <c r="B14" s="2">
        <v>45627</v>
      </c>
      <c r="C14" s="12">
        <v>9.17</v>
      </c>
      <c r="D14" s="15" t="s">
        <v>12</v>
      </c>
      <c r="E14" s="14" t="str">
        <f ca="1">IF(COUNTIF($A$3:A14,A14)=1,XIRR(OFFSET(C14,,,COUNTIF($A$3:$A$5001,A14),),OFFSET(B14,,,COUNTIF($A$3:$A$5001,A14),)),"-")</f>
        <v>-</v>
      </c>
      <c r="F14" s="14" t="str">
        <f ca="1">IFERROR(IF(COUNTIFS($A$3:A14,A14,$D$3:D14,D14)=1,XIRR(OFFSET(C14,,,COUNTIFS($A$3:$A$5001,A14,$D$3:$D$5001,D14),),OFFSET(B14,,,COUNTIFS($A$3:$A$5001,A14,$D$3:$D$5001,D14),)),"-"),0)</f>
        <v>-</v>
      </c>
      <c r="G14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0.11544440388679506</v>
      </c>
    </row>
    <row r="15" spans="1:12" x14ac:dyDescent="0.35">
      <c r="A15" t="s">
        <v>1</v>
      </c>
      <c r="B15" s="2">
        <v>45658</v>
      </c>
      <c r="C15" s="12">
        <v>1009.17</v>
      </c>
      <c r="D15" s="15" t="s">
        <v>12</v>
      </c>
      <c r="E15" s="14" t="str">
        <f ca="1">IF(COUNTIF($A$3:A15,A15)=1,XIRR(OFFSET(C15,,,COUNTIF($A$3:$A$5001,A15),),OFFSET(B15,,,COUNTIF($A$3:$A$5001,A15),)),"-")</f>
        <v>-</v>
      </c>
      <c r="F15" s="14" t="str">
        <f ca="1">IFERROR(IF(COUNTIFS($A$3:A15,A15,$D$3:D15,D15)=1,XIRR(OFFSET(C15,,,COUNTIFS($A$3:$A$5001,A15,$D$3:$D$5001,D15),),OFFSET(B15,,,COUNTIFS($A$3:$A$5001,A15,$D$3:$D$5001,D15),)),"-"),0)</f>
        <v>-</v>
      </c>
      <c r="G15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0.11544440388679506</v>
      </c>
    </row>
    <row r="16" spans="1:12" x14ac:dyDescent="0.35">
      <c r="A16" t="s">
        <v>2</v>
      </c>
      <c r="B16" s="2">
        <v>45352</v>
      </c>
      <c r="C16" s="12">
        <v>-600</v>
      </c>
      <c r="D16" s="15" t="s">
        <v>12</v>
      </c>
      <c r="E16" s="14">
        <f ca="1">IF(COUNTIF($A$3:A16,A16)=1,XIRR(OFFSET(C16,,,COUNTIF($A$3:$A$5001,A16),),OFFSET(B16,,,COUNTIF($A$3:$A$5001,A16),)),"-")</f>
        <v>0.1264505922794342</v>
      </c>
      <c r="F16" s="14">
        <f ca="1">IFERROR(IF(COUNTIFS($A$3:A16,A16,$D$3:D16,D16)=1,XIRR(OFFSET(C16,,,COUNTIFS($A$3:$A$5001,A16,$D$3:$D$5001,D16),),OFFSET(B16,,,COUNTIFS($A$3:$A$5001,A16,$D$3:$D$5001,D16),)),"-"),0)</f>
        <v>-0.97176056103780872</v>
      </c>
      <c r="G16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17" spans="1:7" x14ac:dyDescent="0.35">
      <c r="A17" t="s">
        <v>2</v>
      </c>
      <c r="B17" s="2">
        <v>45383</v>
      </c>
      <c r="C17" s="12">
        <v>6</v>
      </c>
      <c r="D17" s="15" t="s">
        <v>12</v>
      </c>
      <c r="E17" s="14" t="str">
        <f ca="1">IF(COUNTIF($A$3:A17,A17)=1,XIRR(OFFSET(C17,,,COUNTIF($A$3:$A$5001,A17),),OFFSET(B17,,,COUNTIF($A$3:$A$5001,A17),)),"-")</f>
        <v>-</v>
      </c>
      <c r="F17" s="14" t="str">
        <f ca="1">IFERROR(IF(COUNTIFS($A$3:A17,A17,$D$3:D17,D17)=1,XIRR(OFFSET(C17,,,COUNTIFS($A$3:$A$5001,A17,$D$3:$D$5001,D17),),OFFSET(B17,,,COUNTIFS($A$3:$A$5001,A17,$D$3:$D$5001,D17),)),"-"),0)</f>
        <v>-</v>
      </c>
      <c r="G17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18" spans="1:7" x14ac:dyDescent="0.35">
      <c r="A18" t="s">
        <v>2</v>
      </c>
      <c r="B18" s="2">
        <v>45413</v>
      </c>
      <c r="C18" s="12">
        <v>6</v>
      </c>
      <c r="D18" s="15" t="s">
        <v>12</v>
      </c>
      <c r="E18" s="14" t="str">
        <f ca="1">IF(COUNTIF($A$3:A18,A18)=1,XIRR(OFFSET(C18,,,COUNTIF($A$3:$A$5001,A18),),OFFSET(B18,,,COUNTIF($A$3:$A$5001,A18),)),"-")</f>
        <v>-</v>
      </c>
      <c r="F18" s="14" t="str">
        <f ca="1">IFERROR(IF(COUNTIFS($A$3:A18,A18,$D$3:D18,D18)=1,XIRR(OFFSET(C18,,,COUNTIFS($A$3:$A$5001,A18,$D$3:$D$5001,D18),),OFFSET(B18,,,COUNTIFS($A$3:$A$5001,A18,$D$3:$D$5001,D18),)),"-"),0)</f>
        <v>-</v>
      </c>
      <c r="G18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19" spans="1:7" x14ac:dyDescent="0.35">
      <c r="A19" t="s">
        <v>2</v>
      </c>
      <c r="B19" s="2">
        <v>45444</v>
      </c>
      <c r="C19" s="12">
        <v>6</v>
      </c>
      <c r="D19" s="15" t="s">
        <v>12</v>
      </c>
      <c r="E19" s="14" t="str">
        <f ca="1">IF(COUNTIF($A$3:A19,A19)=1,XIRR(OFFSET(C19,,,COUNTIF($A$3:$A$5001,A19),),OFFSET(B19,,,COUNTIF($A$3:$A$5001,A19),)),"-")</f>
        <v>-</v>
      </c>
      <c r="F19" s="14" t="str">
        <f ca="1">IFERROR(IF(COUNTIFS($A$3:A19,A19,$D$3:D19,D19)=1,XIRR(OFFSET(C19,,,COUNTIFS($A$3:$A$5001,A19,$D$3:$D$5001,D19),),OFFSET(B19,,,COUNTIFS($A$3:$A$5001,A19,$D$3:$D$5001,D19),)),"-"),0)</f>
        <v>-</v>
      </c>
      <c r="G19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20" spans="1:7" x14ac:dyDescent="0.35">
      <c r="A20" t="s">
        <v>2</v>
      </c>
      <c r="B20" s="2">
        <v>45474</v>
      </c>
      <c r="C20" s="12">
        <v>6</v>
      </c>
      <c r="D20" s="15" t="s">
        <v>12</v>
      </c>
      <c r="E20" s="14" t="str">
        <f ca="1">IF(COUNTIF($A$3:A20,A20)=1,XIRR(OFFSET(C20,,,COUNTIF($A$3:$A$5001,A20),),OFFSET(B20,,,COUNTIF($A$3:$A$5001,A20),)),"-")</f>
        <v>-</v>
      </c>
      <c r="F20" s="14" t="str">
        <f ca="1">IFERROR(IF(COUNTIFS($A$3:A20,A20,$D$3:D20,D20)=1,XIRR(OFFSET(C20,,,COUNTIFS($A$3:$A$5001,A20,$D$3:$D$5001,D20),),OFFSET(B20,,,COUNTIFS($A$3:$A$5001,A20,$D$3:$D$5001,D20),)),"-"),0)</f>
        <v>-</v>
      </c>
      <c r="G20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21" spans="1:7" x14ac:dyDescent="0.35">
      <c r="A21" t="s">
        <v>2</v>
      </c>
      <c r="B21" s="2">
        <v>45505</v>
      </c>
      <c r="C21" s="12">
        <v>6</v>
      </c>
      <c r="D21" s="15" t="s">
        <v>12</v>
      </c>
      <c r="E21" s="14" t="str">
        <f ca="1">IF(COUNTIF($A$3:A21,A21)=1,XIRR(OFFSET(C21,,,COUNTIF($A$3:$A$5001,A21),),OFFSET(B21,,,COUNTIF($A$3:$A$5001,A21),)),"-")</f>
        <v>-</v>
      </c>
      <c r="F21" s="14" t="str">
        <f ca="1">IFERROR(IF(COUNTIFS($A$3:A21,A21,$D$3:D21,D21)=1,XIRR(OFFSET(C21,,,COUNTIFS($A$3:$A$5001,A21,$D$3:$D$5001,D21),),OFFSET(B21,,,COUNTIFS($A$3:$A$5001,A21,$D$3:$D$5001,D21),)),"-"),0)</f>
        <v>-</v>
      </c>
      <c r="G21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22" spans="1:7" x14ac:dyDescent="0.35">
      <c r="A22" t="s">
        <v>2</v>
      </c>
      <c r="B22" s="2">
        <v>45536</v>
      </c>
      <c r="C22" s="12">
        <v>6</v>
      </c>
      <c r="D22" s="15" t="s">
        <v>12</v>
      </c>
      <c r="E22" s="14" t="str">
        <f ca="1">IF(COUNTIF($A$3:A22,A22)=1,XIRR(OFFSET(C22,,,COUNTIF($A$3:$A$5001,A22),),OFFSET(B22,,,COUNTIF($A$3:$A$5001,A22),)),"-")</f>
        <v>-</v>
      </c>
      <c r="F22" s="14" t="str">
        <f ca="1">IFERROR(IF(COUNTIFS($A$3:A22,A22,$D$3:D22,D22)=1,XIRR(OFFSET(C22,,,COUNTIFS($A$3:$A$5001,A22,$D$3:$D$5001,D22),),OFFSET(B22,,,COUNTIFS($A$3:$A$5001,A22,$D$3:$D$5001,D22),)),"-"),0)</f>
        <v>-</v>
      </c>
      <c r="G22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23" spans="1:7" x14ac:dyDescent="0.35">
      <c r="A23" t="s">
        <v>2</v>
      </c>
      <c r="B23" s="2">
        <v>45566</v>
      </c>
      <c r="C23" s="12">
        <v>6</v>
      </c>
      <c r="D23" s="15" t="s">
        <v>12</v>
      </c>
      <c r="E23" s="14" t="str">
        <f ca="1">IF(COUNTIF($A$3:A23,A23)=1,XIRR(OFFSET(C23,,,COUNTIF($A$3:$A$5001,A23),),OFFSET(B23,,,COUNTIF($A$3:$A$5001,A23),)),"-")</f>
        <v>-</v>
      </c>
      <c r="F23" s="14" t="str">
        <f ca="1">IFERROR(IF(COUNTIFS($A$3:A23,A23,$D$3:D23,D23)=1,XIRR(OFFSET(C23,,,COUNTIFS($A$3:$A$5001,A23,$D$3:$D$5001,D23),),OFFSET(B23,,,COUNTIFS($A$3:$A$5001,A23,$D$3:$D$5001,D23),)),"-"),0)</f>
        <v>-</v>
      </c>
      <c r="G23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24" spans="1:7" x14ac:dyDescent="0.35">
      <c r="A24" t="s">
        <v>2</v>
      </c>
      <c r="B24" s="2">
        <v>45597</v>
      </c>
      <c r="C24" s="12">
        <v>6</v>
      </c>
      <c r="D24" s="15" t="s">
        <v>12</v>
      </c>
      <c r="E24" s="14" t="str">
        <f ca="1">IF(COUNTIF($A$3:A24,A24)=1,XIRR(OFFSET(C24,,,COUNTIF($A$3:$A$5001,A24),),OFFSET(B24,,,COUNTIF($A$3:$A$5001,A24),)),"-")</f>
        <v>-</v>
      </c>
      <c r="F24" s="14" t="str">
        <f ca="1">IFERROR(IF(COUNTIFS($A$3:A24,A24,$D$3:D24,D24)=1,XIRR(OFFSET(C24,,,COUNTIFS($A$3:$A$5001,A24,$D$3:$D$5001,D24),),OFFSET(B24,,,COUNTIFS($A$3:$A$5001,A24,$D$3:$D$5001,D24),)),"-"),0)</f>
        <v>-</v>
      </c>
      <c r="G24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25" spans="1:7" x14ac:dyDescent="0.35">
      <c r="A25" t="s">
        <v>2</v>
      </c>
      <c r="B25" s="2">
        <v>45627</v>
      </c>
      <c r="C25" s="12">
        <v>6</v>
      </c>
      <c r="D25" s="15" t="s">
        <v>12</v>
      </c>
      <c r="E25" s="14" t="str">
        <f ca="1">IF(COUNTIF($A$3:A25,A25)=1,XIRR(OFFSET(C25,,,COUNTIF($A$3:$A$5001,A25),),OFFSET(B25,,,COUNTIF($A$3:$A$5001,A25),)),"-")</f>
        <v>-</v>
      </c>
      <c r="F25" s="14" t="str">
        <f ca="1">IFERROR(IF(COUNTIFS($A$3:A25,A25,$D$3:D25,D25)=1,XIRR(OFFSET(C25,,,COUNTIFS($A$3:$A$5001,A25,$D$3:$D$5001,D25),),OFFSET(B25,,,COUNTIFS($A$3:$A$5001,A25,$D$3:$D$5001,D25),)),"-"),0)</f>
        <v>-</v>
      </c>
      <c r="G25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26" spans="1:7" x14ac:dyDescent="0.35">
      <c r="A26" t="s">
        <v>2</v>
      </c>
      <c r="B26" s="2">
        <v>45658</v>
      </c>
      <c r="C26" s="12">
        <v>6</v>
      </c>
      <c r="D26" s="15" t="s">
        <v>12</v>
      </c>
      <c r="E26" s="14" t="str">
        <f ca="1">IF(COUNTIF($A$3:A26,A26)=1,XIRR(OFFSET(C26,,,COUNTIF($A$3:$A$5001,A26),),OFFSET(B26,,,COUNTIF($A$3:$A$5001,A26),)),"-")</f>
        <v>-</v>
      </c>
      <c r="F26" s="14" t="str">
        <f ca="1">IFERROR(IF(COUNTIFS($A$3:A26,A26,$D$3:D26,D26)=1,XIRR(OFFSET(C26,,,COUNTIFS($A$3:$A$5001,A26,$D$3:$D$5001,D26),),OFFSET(B26,,,COUNTIFS($A$3:$A$5001,A26,$D$3:$D$5001,D26),)),"-"),0)</f>
        <v>-</v>
      </c>
      <c r="G26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27" spans="1:7" x14ac:dyDescent="0.35">
      <c r="A27" t="s">
        <v>2</v>
      </c>
      <c r="B27" s="2">
        <v>45689</v>
      </c>
      <c r="C27" s="12">
        <v>6</v>
      </c>
      <c r="D27" s="15" t="s">
        <v>12</v>
      </c>
      <c r="E27" s="14" t="str">
        <f ca="1">IF(COUNTIF($A$3:A27,A27)=1,XIRR(OFFSET(C27,,,COUNTIF($A$3:$A$5001,A27),),OFFSET(B27,,,COUNTIF($A$3:$A$5001,A27),)),"-")</f>
        <v>-</v>
      </c>
      <c r="F27" s="14" t="str">
        <f ca="1">IFERROR(IF(COUNTIFS($A$3:A27,A27,$D$3:D27,D27)=1,XIRR(OFFSET(C27,,,COUNTIFS($A$3:$A$5001,A27,$D$3:$D$5001,D27),),OFFSET(B27,,,COUNTIFS($A$3:$A$5001,A27,$D$3:$D$5001,D27),)),"-"),0)</f>
        <v>-</v>
      </c>
      <c r="G27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28" spans="1:7" x14ac:dyDescent="0.35">
      <c r="A28" t="s">
        <v>2</v>
      </c>
      <c r="B28" s="2">
        <v>45717</v>
      </c>
      <c r="C28" s="12">
        <v>6</v>
      </c>
      <c r="E28" s="14" t="str">
        <f ca="1">IF(COUNTIF($A$3:A28,A28)=1,XIRR(OFFSET(C28,,,COUNTIF($A$3:$A$5001,A28),),OFFSET(B28,,,COUNTIF($A$3:$A$5001,A28),)),"-")</f>
        <v>-</v>
      </c>
      <c r="F28" s="14" t="str">
        <f ca="1">IFERROR(IF(COUNTIFS($A$3:A28,A28,$D$3:D28,D28)=1,XIRR(OFFSET(C28,,,COUNTIFS($A$3:$A$5001,A28,$D$3:$D$5001,D28),),OFFSET(B28,,,COUNTIFS($A$3:$A$5001,A28,$D$3:$D$5001,D28),)),"-"),0)</f>
        <v>-</v>
      </c>
      <c r="G28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29" spans="1:7" x14ac:dyDescent="0.35">
      <c r="A29" t="s">
        <v>2</v>
      </c>
      <c r="B29" s="2">
        <v>45748</v>
      </c>
      <c r="C29" s="12">
        <v>6</v>
      </c>
      <c r="E29" s="14" t="str">
        <f ca="1">IF(COUNTIF($A$3:A29,A29)=1,XIRR(OFFSET(C29,,,COUNTIF($A$3:$A$5001,A29),),OFFSET(B29,,,COUNTIF($A$3:$A$5001,A29),)),"-")</f>
        <v>-</v>
      </c>
      <c r="F29" s="14" t="str">
        <f ca="1">IFERROR(IF(COUNTIFS($A$3:A29,A29,$D$3:D29,D29)=1,XIRR(OFFSET(C29,,,COUNTIFS($A$3:$A$5001,A29,$D$3:$D$5001,D29),),OFFSET(B29,,,COUNTIFS($A$3:$A$5001,A29,$D$3:$D$5001,D29),)),"-"),0)</f>
        <v>-</v>
      </c>
      <c r="G29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30" spans="1:7" x14ac:dyDescent="0.35">
      <c r="A30" t="s">
        <v>2</v>
      </c>
      <c r="B30" s="2">
        <v>45778</v>
      </c>
      <c r="C30" s="12">
        <v>6</v>
      </c>
      <c r="E30" s="14" t="str">
        <f ca="1">IF(COUNTIF($A$3:A30,A30)=1,XIRR(OFFSET(C30,,,COUNTIF($A$3:$A$5001,A30),),OFFSET(B30,,,COUNTIF($A$3:$A$5001,A30),)),"-")</f>
        <v>-</v>
      </c>
      <c r="F30" s="14" t="str">
        <f ca="1">IFERROR(IF(COUNTIFS($A$3:A30,A30,$D$3:D30,D30)=1,XIRR(OFFSET(C30,,,COUNTIFS($A$3:$A$5001,A30,$D$3:$D$5001,D30),),OFFSET(B30,,,COUNTIFS($A$3:$A$5001,A30,$D$3:$D$5001,D30),)),"-"),0)</f>
        <v>-</v>
      </c>
      <c r="G30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31" spans="1:7" x14ac:dyDescent="0.35">
      <c r="A31" t="s">
        <v>2</v>
      </c>
      <c r="B31" s="2">
        <v>45809</v>
      </c>
      <c r="C31" s="12">
        <v>6</v>
      </c>
      <c r="E31" s="14" t="str">
        <f ca="1">IF(COUNTIF($A$3:A31,A31)=1,XIRR(OFFSET(C31,,,COUNTIF($A$3:$A$5001,A31),),OFFSET(B31,,,COUNTIF($A$3:$A$5001,A31),)),"-")</f>
        <v>-</v>
      </c>
      <c r="F31" s="14" t="str">
        <f ca="1">IFERROR(IF(COUNTIFS($A$3:A31,A31,$D$3:D31,D31)=1,XIRR(OFFSET(C31,,,COUNTIFS($A$3:$A$5001,A31,$D$3:$D$5001,D31),),OFFSET(B31,,,COUNTIFS($A$3:$A$5001,A31,$D$3:$D$5001,D31),)),"-"),0)</f>
        <v>-</v>
      </c>
      <c r="G31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32" spans="1:7" x14ac:dyDescent="0.35">
      <c r="A32" t="s">
        <v>2</v>
      </c>
      <c r="B32" s="2">
        <v>45839</v>
      </c>
      <c r="C32" s="12">
        <v>6</v>
      </c>
      <c r="E32" s="14" t="str">
        <f ca="1">IF(COUNTIF($A$3:A32,A32)=1,XIRR(OFFSET(C32,,,COUNTIF($A$3:$A$5001,A32),),OFFSET(B32,,,COUNTIF($A$3:$A$5001,A32),)),"-")</f>
        <v>-</v>
      </c>
      <c r="F32" s="14" t="str">
        <f ca="1">IFERROR(IF(COUNTIFS($A$3:A32,A32,$D$3:D32,D32)=1,XIRR(OFFSET(C32,,,COUNTIFS($A$3:$A$5001,A32,$D$3:$D$5001,D32),),OFFSET(B32,,,COUNTIFS($A$3:$A$5001,A32,$D$3:$D$5001,D32),)),"-"),0)</f>
        <v>-</v>
      </c>
      <c r="G32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33" spans="1:7" x14ac:dyDescent="0.35">
      <c r="A33" t="s">
        <v>2</v>
      </c>
      <c r="B33" s="2">
        <v>45870</v>
      </c>
      <c r="C33" s="12">
        <v>6</v>
      </c>
      <c r="E33" s="14" t="str">
        <f ca="1">IF(COUNTIF($A$3:A33,A33)=1,XIRR(OFFSET(C33,,,COUNTIF($A$3:$A$5001,A33),),OFFSET(B33,,,COUNTIF($A$3:$A$5001,A33),)),"-")</f>
        <v>-</v>
      </c>
      <c r="F33" s="14" t="str">
        <f ca="1">IFERROR(IF(COUNTIFS($A$3:A33,A33,$D$3:D33,D33)=1,XIRR(OFFSET(C33,,,COUNTIFS($A$3:$A$5001,A33,$D$3:$D$5001,D33),),OFFSET(B33,,,COUNTIFS($A$3:$A$5001,A33,$D$3:$D$5001,D33),)),"-"),0)</f>
        <v>-</v>
      </c>
      <c r="G33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34" spans="1:7" x14ac:dyDescent="0.35">
      <c r="A34" t="s">
        <v>2</v>
      </c>
      <c r="B34" s="2">
        <v>45901</v>
      </c>
      <c r="C34" s="12">
        <v>606</v>
      </c>
      <c r="E34" s="14" t="str">
        <f ca="1">IF(COUNTIF($A$3:A34,A34)=1,XIRR(OFFSET(C34,,,COUNTIF($A$3:$A$5001,A34),),OFFSET(B34,,,COUNTIF($A$3:$A$5001,A34),)),"-")</f>
        <v>-</v>
      </c>
      <c r="F34" s="14" t="str">
        <f ca="1">IFERROR(IF(COUNTIFS($A$3:A34,A34,$D$3:D34,D34)=1,XIRR(OFFSET(C34,,,COUNTIFS($A$3:$A$5001,A34,$D$3:$D$5001,D34),),OFFSET(B34,,,COUNTIFS($A$3:$A$5001,A34,$D$3:$D$5001,D34),)),"-"),0)</f>
        <v>-</v>
      </c>
      <c r="G34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0.1264505922794342</v>
      </c>
    </row>
    <row r="35" spans="1:7" x14ac:dyDescent="0.35">
      <c r="A35" t="s">
        <v>3</v>
      </c>
      <c r="B35" s="2">
        <v>45444</v>
      </c>
      <c r="C35" s="12">
        <v>-1200</v>
      </c>
      <c r="D35" s="15" t="s">
        <v>12</v>
      </c>
      <c r="E35" s="14">
        <f ca="1">IF(COUNTIF($A$3:A35,A35)=1,XIRR(OFFSET(C35,,,COUNTIF($A$3:$A$5001,A35),),OFFSET(B35,,,COUNTIF($A$3:$A$5001,A35),)),"-")</f>
        <v>0.14932404160499574</v>
      </c>
      <c r="F35" s="14">
        <f ca="1">IFERROR(IF(COUNTIFS($A$3:A35,A35,$D$3:D35,D35)=1,XIRR(OFFSET(C35,,,COUNTIFS($A$3:$A$5001,A35,$D$3:$D$5001,D35),),OFFSET(B35,,,COUNTIFS($A$3:$A$5001,A35,$D$3:$D$5001,D35),)),"-"),0)</f>
        <v>0</v>
      </c>
      <c r="G35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36" spans="1:7" x14ac:dyDescent="0.35">
      <c r="A36" t="s">
        <v>3</v>
      </c>
      <c r="B36" s="2">
        <v>45474</v>
      </c>
      <c r="C36" s="12">
        <v>14</v>
      </c>
      <c r="E36" s="14" t="str">
        <f ca="1">IF(COUNTIF($A$3:A36,A36)=1,XIRR(OFFSET(C36,,,COUNTIF($A$3:$A$5001,A36),),OFFSET(B36,,,COUNTIF($A$3:$A$5001,A36),)),"-")</f>
        <v>-</v>
      </c>
      <c r="F36" s="14" t="str">
        <f ca="1">IFERROR(IF(COUNTIFS($A$3:A36,A36,$D$3:D36,D36)=1,XIRR(OFFSET(C36,,,COUNTIFS($A$3:$A$5001,A36,$D$3:$D$5001,D36),),OFFSET(B36,,,COUNTIFS($A$3:$A$5001,A36,$D$3:$D$5001,D36),)),"-"),0)</f>
        <v>-</v>
      </c>
      <c r="G36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37" spans="1:7" x14ac:dyDescent="0.35">
      <c r="A37" t="s">
        <v>3</v>
      </c>
      <c r="B37" s="2">
        <v>45505</v>
      </c>
      <c r="C37" s="12">
        <v>14</v>
      </c>
      <c r="E37" s="14" t="str">
        <f ca="1">IF(COUNTIF($A$3:A37,A37)=1,XIRR(OFFSET(C37,,,COUNTIF($A$3:$A$5001,A37),),OFFSET(B37,,,COUNTIF($A$3:$A$5001,A37),)),"-")</f>
        <v>-</v>
      </c>
      <c r="F37" s="14" t="str">
        <f ca="1">IFERROR(IF(COUNTIFS($A$3:A37,A37,$D$3:D37,D37)=1,XIRR(OFFSET(C37,,,COUNTIFS($A$3:$A$5001,A37,$D$3:$D$5001,D37),),OFFSET(B37,,,COUNTIFS($A$3:$A$5001,A37,$D$3:$D$5001,D37),)),"-"),0)</f>
        <v>-</v>
      </c>
      <c r="G37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38" spans="1:7" x14ac:dyDescent="0.35">
      <c r="A38" t="s">
        <v>3</v>
      </c>
      <c r="B38" s="2">
        <v>45536</v>
      </c>
      <c r="C38" s="12">
        <v>14</v>
      </c>
      <c r="E38" s="14" t="str">
        <f ca="1">IF(COUNTIF($A$3:A38,A38)=1,XIRR(OFFSET(C38,,,COUNTIF($A$3:$A$5001,A38),),OFFSET(B38,,,COUNTIF($A$3:$A$5001,A38),)),"-")</f>
        <v>-</v>
      </c>
      <c r="F38" s="14" t="str">
        <f ca="1">IFERROR(IF(COUNTIFS($A$3:A38,A38,$D$3:D38,D38)=1,XIRR(OFFSET(C38,,,COUNTIFS($A$3:$A$5001,A38,$D$3:$D$5001,D38),),OFFSET(B38,,,COUNTIFS($A$3:$A$5001,A38,$D$3:$D$5001,D38),)),"-"),0)</f>
        <v>-</v>
      </c>
      <c r="G38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39" spans="1:7" x14ac:dyDescent="0.35">
      <c r="A39" t="s">
        <v>3</v>
      </c>
      <c r="B39" s="2">
        <v>45566</v>
      </c>
      <c r="C39" s="12">
        <v>14</v>
      </c>
      <c r="E39" s="14" t="str">
        <f ca="1">IF(COUNTIF($A$3:A39,A39)=1,XIRR(OFFSET(C39,,,COUNTIF($A$3:$A$5001,A39),),OFFSET(B39,,,COUNTIF($A$3:$A$5001,A39),)),"-")</f>
        <v>-</v>
      </c>
      <c r="F39" s="14" t="str">
        <f ca="1">IFERROR(IF(COUNTIFS($A$3:A39,A39,$D$3:D39,D39)=1,XIRR(OFFSET(C39,,,COUNTIFS($A$3:$A$5001,A39,$D$3:$D$5001,D39),),OFFSET(B39,,,COUNTIFS($A$3:$A$5001,A39,$D$3:$D$5001,D39),)),"-"),0)</f>
        <v>-</v>
      </c>
      <c r="G39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40" spans="1:7" x14ac:dyDescent="0.35">
      <c r="A40" t="s">
        <v>3</v>
      </c>
      <c r="B40" s="2">
        <v>45597</v>
      </c>
      <c r="C40" s="12">
        <v>14</v>
      </c>
      <c r="E40" s="14" t="str">
        <f ca="1">IF(COUNTIF($A$3:A40,A40)=1,XIRR(OFFSET(C40,,,COUNTIF($A$3:$A$5001,A40),),OFFSET(B40,,,COUNTIF($A$3:$A$5001,A40),)),"-")</f>
        <v>-</v>
      </c>
      <c r="F40" s="14" t="str">
        <f ca="1">IFERROR(IF(COUNTIFS($A$3:A40,A40,$D$3:D40,D40)=1,XIRR(OFFSET(C40,,,COUNTIFS($A$3:$A$5001,A40,$D$3:$D$5001,D40),),OFFSET(B40,,,COUNTIFS($A$3:$A$5001,A40,$D$3:$D$5001,D40),)),"-"),0)</f>
        <v>-</v>
      </c>
      <c r="G40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41" spans="1:7" x14ac:dyDescent="0.35">
      <c r="A41" t="s">
        <v>3</v>
      </c>
      <c r="B41" s="2">
        <v>45627</v>
      </c>
      <c r="C41" s="12">
        <v>14</v>
      </c>
      <c r="E41" s="14" t="str">
        <f ca="1">IF(COUNTIF($A$3:A41,A41)=1,XIRR(OFFSET(C41,,,COUNTIF($A$3:$A$5001,A41),),OFFSET(B41,,,COUNTIF($A$3:$A$5001,A41),)),"-")</f>
        <v>-</v>
      </c>
      <c r="F41" s="14" t="str">
        <f ca="1">IFERROR(IF(COUNTIFS($A$3:A41,A41,$D$3:D41,D41)=1,XIRR(OFFSET(C41,,,COUNTIFS($A$3:$A$5001,A41,$D$3:$D$5001,D41),),OFFSET(B41,,,COUNTIFS($A$3:$A$5001,A41,$D$3:$D$5001,D41),)),"-"),0)</f>
        <v>-</v>
      </c>
      <c r="G41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42" spans="1:7" x14ac:dyDescent="0.35">
      <c r="A42" t="s">
        <v>3</v>
      </c>
      <c r="B42" s="2">
        <v>45658</v>
      </c>
      <c r="C42" s="12">
        <v>14</v>
      </c>
      <c r="E42" s="14" t="str">
        <f ca="1">IF(COUNTIF($A$3:A42,A42)=1,XIRR(OFFSET(C42,,,COUNTIF($A$3:$A$5001,A42),),OFFSET(B42,,,COUNTIF($A$3:$A$5001,A42),)),"-")</f>
        <v>-</v>
      </c>
      <c r="F42" s="14" t="str">
        <f ca="1">IFERROR(IF(COUNTIFS($A$3:A42,A42,$D$3:D42,D42)=1,XIRR(OFFSET(C42,,,COUNTIFS($A$3:$A$5001,A42,$D$3:$D$5001,D42),),OFFSET(B42,,,COUNTIFS($A$3:$A$5001,A42,$D$3:$D$5001,D42),)),"-"),0)</f>
        <v>-</v>
      </c>
      <c r="G42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43" spans="1:7" x14ac:dyDescent="0.35">
      <c r="A43" t="s">
        <v>3</v>
      </c>
      <c r="B43" s="2">
        <v>45689</v>
      </c>
      <c r="C43" s="12">
        <v>14</v>
      </c>
      <c r="E43" s="14" t="str">
        <f ca="1">IF(COUNTIF($A$3:A43,A43)=1,XIRR(OFFSET(C43,,,COUNTIF($A$3:$A$5001,A43),),OFFSET(B43,,,COUNTIF($A$3:$A$5001,A43),)),"-")</f>
        <v>-</v>
      </c>
      <c r="F43" s="14" t="str">
        <f ca="1">IFERROR(IF(COUNTIFS($A$3:A43,A43,$D$3:D43,D43)=1,XIRR(OFFSET(C43,,,COUNTIFS($A$3:$A$5001,A43,$D$3:$D$5001,D43),),OFFSET(B43,,,COUNTIFS($A$3:$A$5001,A43,$D$3:$D$5001,D43),)),"-"),0)</f>
        <v>-</v>
      </c>
      <c r="G43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44" spans="1:7" x14ac:dyDescent="0.35">
      <c r="A44" t="s">
        <v>3</v>
      </c>
      <c r="B44" s="2">
        <v>45717</v>
      </c>
      <c r="C44" s="12">
        <v>14</v>
      </c>
      <c r="E44" s="14" t="str">
        <f ca="1">IF(COUNTIF($A$3:A44,A44)=1,XIRR(OFFSET(C44,,,COUNTIF($A$3:$A$5001,A44),),OFFSET(B44,,,COUNTIF($A$3:$A$5001,A44),)),"-")</f>
        <v>-</v>
      </c>
      <c r="F44" s="14" t="str">
        <f ca="1">IFERROR(IF(COUNTIFS($A$3:A44,A44,$D$3:D44,D44)=1,XIRR(OFFSET(C44,,,COUNTIFS($A$3:$A$5001,A44,$D$3:$D$5001,D44),),OFFSET(B44,,,COUNTIFS($A$3:$A$5001,A44,$D$3:$D$5001,D44),)),"-"),0)</f>
        <v>-</v>
      </c>
      <c r="G44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45" spans="1:7" x14ac:dyDescent="0.35">
      <c r="A45" t="s">
        <v>3</v>
      </c>
      <c r="B45" s="2">
        <v>45748</v>
      </c>
      <c r="C45" s="12">
        <v>14</v>
      </c>
      <c r="E45" s="14" t="str">
        <f ca="1">IF(COUNTIF($A$3:A45,A45)=1,XIRR(OFFSET(C45,,,COUNTIF($A$3:$A$5001,A45),),OFFSET(B45,,,COUNTIF($A$3:$A$5001,A45),)),"-")</f>
        <v>-</v>
      </c>
      <c r="F45" s="14" t="str">
        <f ca="1">IFERROR(IF(COUNTIFS($A$3:A45,A45,$D$3:D45,D45)=1,XIRR(OFFSET(C45,,,COUNTIFS($A$3:$A$5001,A45,$D$3:$D$5001,D45),),OFFSET(B45,,,COUNTIFS($A$3:$A$5001,A45,$D$3:$D$5001,D45),)),"-"),0)</f>
        <v>-</v>
      </c>
      <c r="G45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46" spans="1:7" x14ac:dyDescent="0.35">
      <c r="A46" t="s">
        <v>3</v>
      </c>
      <c r="B46" s="2">
        <v>45778</v>
      </c>
      <c r="C46" s="12">
        <v>14</v>
      </c>
      <c r="E46" s="14" t="str">
        <f ca="1">IF(COUNTIF($A$3:A46,A46)=1,XIRR(OFFSET(C46,,,COUNTIF($A$3:$A$5001,A46),),OFFSET(B46,,,COUNTIF($A$3:$A$5001,A46),)),"-")</f>
        <v>-</v>
      </c>
      <c r="F46" s="14" t="str">
        <f ca="1">IFERROR(IF(COUNTIFS($A$3:A46,A46,$D$3:D46,D46)=1,XIRR(OFFSET(C46,,,COUNTIFS($A$3:$A$5001,A46,$D$3:$D$5001,D46),),OFFSET(B46,,,COUNTIFS($A$3:$A$5001,A46,$D$3:$D$5001,D46),)),"-"),0)</f>
        <v>-</v>
      </c>
      <c r="G46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47" spans="1:7" x14ac:dyDescent="0.35">
      <c r="A47" t="s">
        <v>3</v>
      </c>
      <c r="B47" s="2">
        <v>45809</v>
      </c>
      <c r="C47" s="12">
        <v>14</v>
      </c>
      <c r="E47" s="14" t="str">
        <f ca="1">IF(COUNTIF($A$3:A47,A47)=1,XIRR(OFFSET(C47,,,COUNTIF($A$3:$A$5001,A47),),OFFSET(B47,,,COUNTIF($A$3:$A$5001,A47),)),"-")</f>
        <v>-</v>
      </c>
      <c r="F47" s="14" t="str">
        <f ca="1">IFERROR(IF(COUNTIFS($A$3:A47,A47,$D$3:D47,D47)=1,XIRR(OFFSET(C47,,,COUNTIFS($A$3:$A$5001,A47,$D$3:$D$5001,D47),),OFFSET(B47,,,COUNTIFS($A$3:$A$5001,A47,$D$3:$D$5001,D47),)),"-"),0)</f>
        <v>-</v>
      </c>
      <c r="G47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48" spans="1:7" x14ac:dyDescent="0.35">
      <c r="A48" t="s">
        <v>3</v>
      </c>
      <c r="B48" s="2">
        <v>45839</v>
      </c>
      <c r="C48" s="12">
        <v>14</v>
      </c>
      <c r="E48" s="14" t="str">
        <f ca="1">IF(COUNTIF($A$3:A48,A48)=1,XIRR(OFFSET(C48,,,COUNTIF($A$3:$A$5001,A48),),OFFSET(B48,,,COUNTIF($A$3:$A$5001,A48),)),"-")</f>
        <v>-</v>
      </c>
      <c r="F48" s="14" t="str">
        <f ca="1">IFERROR(IF(COUNTIFS($A$3:A48,A48,$D$3:D48,D48)=1,XIRR(OFFSET(C48,,,COUNTIFS($A$3:$A$5001,A48,$D$3:$D$5001,D48),),OFFSET(B48,,,COUNTIFS($A$3:$A$5001,A48,$D$3:$D$5001,D48),)),"-"),0)</f>
        <v>-</v>
      </c>
      <c r="G48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49" spans="1:7" x14ac:dyDescent="0.35">
      <c r="A49" t="s">
        <v>3</v>
      </c>
      <c r="B49" s="2">
        <v>45870</v>
      </c>
      <c r="C49" s="12">
        <v>14</v>
      </c>
      <c r="E49" s="14" t="str">
        <f ca="1">IF(COUNTIF($A$3:A49,A49)=1,XIRR(OFFSET(C49,,,COUNTIF($A$3:$A$5001,A49),),OFFSET(B49,,,COUNTIF($A$3:$A$5001,A49),)),"-")</f>
        <v>-</v>
      </c>
      <c r="F49" s="14" t="str">
        <f ca="1">IFERROR(IF(COUNTIFS($A$3:A49,A49,$D$3:D49,D49)=1,XIRR(OFFSET(C49,,,COUNTIFS($A$3:$A$5001,A49,$D$3:$D$5001,D49),),OFFSET(B49,,,COUNTIFS($A$3:$A$5001,A49,$D$3:$D$5001,D49),)),"-"),0)</f>
        <v>-</v>
      </c>
      <c r="G49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50" spans="1:7" x14ac:dyDescent="0.35">
      <c r="A50" t="s">
        <v>3</v>
      </c>
      <c r="B50" s="2">
        <v>45901</v>
      </c>
      <c r="C50" s="12">
        <v>14</v>
      </c>
      <c r="E50" s="14" t="str">
        <f ca="1">IF(COUNTIF($A$3:A50,A50)=1,XIRR(OFFSET(C50,,,COUNTIF($A$3:$A$5001,A50),),OFFSET(B50,,,COUNTIF($A$3:$A$5001,A50),)),"-")</f>
        <v>-</v>
      </c>
      <c r="F50" s="14" t="str">
        <f ca="1">IFERROR(IF(COUNTIFS($A$3:A50,A50,$D$3:D50,D50)=1,XIRR(OFFSET(C50,,,COUNTIFS($A$3:$A$5001,A50,$D$3:$D$5001,D50),),OFFSET(B50,,,COUNTIFS($A$3:$A$5001,A50,$D$3:$D$5001,D50),)),"-"),0)</f>
        <v>-</v>
      </c>
      <c r="G50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51" spans="1:7" x14ac:dyDescent="0.35">
      <c r="A51" t="s">
        <v>3</v>
      </c>
      <c r="B51" s="2">
        <v>45931</v>
      </c>
      <c r="C51" s="12">
        <v>14</v>
      </c>
      <c r="E51" s="14" t="str">
        <f ca="1">IF(COUNTIF($A$3:A51,A51)=1,XIRR(OFFSET(C51,,,COUNTIF($A$3:$A$5001,A51),),OFFSET(B51,,,COUNTIF($A$3:$A$5001,A51),)),"-")</f>
        <v>-</v>
      </c>
      <c r="F51" s="14" t="str">
        <f ca="1">IFERROR(IF(COUNTIFS($A$3:A51,A51,$D$3:D51,D51)=1,XIRR(OFFSET(C51,,,COUNTIFS($A$3:$A$5001,A51,$D$3:$D$5001,D51),),OFFSET(B51,,,COUNTIFS($A$3:$A$5001,A51,$D$3:$D$5001,D51),)),"-"),0)</f>
        <v>-</v>
      </c>
      <c r="G51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52" spans="1:7" x14ac:dyDescent="0.35">
      <c r="A52" t="s">
        <v>3</v>
      </c>
      <c r="B52" s="2">
        <v>45962</v>
      </c>
      <c r="C52" s="12">
        <v>14</v>
      </c>
      <c r="E52" s="14" t="str">
        <f ca="1">IF(COUNTIF($A$3:A52,A52)=1,XIRR(OFFSET(C52,,,COUNTIF($A$3:$A$5001,A52),),OFFSET(B52,,,COUNTIF($A$3:$A$5001,A52),)),"-")</f>
        <v>-</v>
      </c>
      <c r="F52" s="14" t="str">
        <f ca="1">IFERROR(IF(COUNTIFS($A$3:A52,A52,$D$3:D52,D52)=1,XIRR(OFFSET(C52,,,COUNTIFS($A$3:$A$5001,A52,$D$3:$D$5001,D52),),OFFSET(B52,,,COUNTIFS($A$3:$A$5001,A52,$D$3:$D$5001,D52),)),"-"),0)</f>
        <v>-</v>
      </c>
      <c r="G52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53" spans="1:7" x14ac:dyDescent="0.35">
      <c r="A53" t="s">
        <v>3</v>
      </c>
      <c r="B53" s="2">
        <v>45992</v>
      </c>
      <c r="C53" s="12">
        <v>14</v>
      </c>
      <c r="E53" s="14" t="str">
        <f ca="1">IF(COUNTIF($A$3:A53,A53)=1,XIRR(OFFSET(C53,,,COUNTIF($A$3:$A$5001,A53),),OFFSET(B53,,,COUNTIF($A$3:$A$5001,A53),)),"-")</f>
        <v>-</v>
      </c>
      <c r="F53" s="14" t="str">
        <f ca="1">IFERROR(IF(COUNTIFS($A$3:A53,A53,$D$3:D53,D53)=1,XIRR(OFFSET(C53,,,COUNTIFS($A$3:$A$5001,A53,$D$3:$D$5001,D53),),OFFSET(B53,,,COUNTIFS($A$3:$A$5001,A53,$D$3:$D$5001,D53),)),"-"),0)</f>
        <v>-</v>
      </c>
      <c r="G53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54" spans="1:7" x14ac:dyDescent="0.35">
      <c r="A54" t="s">
        <v>3</v>
      </c>
      <c r="B54" s="2">
        <v>46023</v>
      </c>
      <c r="C54" s="12">
        <v>14</v>
      </c>
      <c r="E54" s="14" t="str">
        <f ca="1">IF(COUNTIF($A$3:A54,A54)=1,XIRR(OFFSET(C54,,,COUNTIF($A$3:$A$5001,A54),),OFFSET(B54,,,COUNTIF($A$3:$A$5001,A54),)),"-")</f>
        <v>-</v>
      </c>
      <c r="F54" s="14" t="str">
        <f ca="1">IFERROR(IF(COUNTIFS($A$3:A54,A54,$D$3:D54,D54)=1,XIRR(OFFSET(C54,,,COUNTIFS($A$3:$A$5001,A54,$D$3:$D$5001,D54),),OFFSET(B54,,,COUNTIFS($A$3:$A$5001,A54,$D$3:$D$5001,D54),)),"-"),0)</f>
        <v>-</v>
      </c>
      <c r="G54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55" spans="1:7" x14ac:dyDescent="0.35">
      <c r="A55" t="s">
        <v>3</v>
      </c>
      <c r="B55" s="2">
        <v>46054</v>
      </c>
      <c r="C55" s="12">
        <v>14</v>
      </c>
      <c r="E55" s="14" t="str">
        <f ca="1">IF(COUNTIF($A$3:A55,A55)=1,XIRR(OFFSET(C55,,,COUNTIF($A$3:$A$5001,A55),),OFFSET(B55,,,COUNTIF($A$3:$A$5001,A55),)),"-")</f>
        <v>-</v>
      </c>
      <c r="F55" s="14" t="str">
        <f ca="1">IFERROR(IF(COUNTIFS($A$3:A55,A55,$D$3:D55,D55)=1,XIRR(OFFSET(C55,,,COUNTIFS($A$3:$A$5001,A55,$D$3:$D$5001,D55),),OFFSET(B55,,,COUNTIFS($A$3:$A$5001,A55,$D$3:$D$5001,D55),)),"-"),0)</f>
        <v>-</v>
      </c>
      <c r="G55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56" spans="1:7" x14ac:dyDescent="0.35">
      <c r="A56" t="s">
        <v>3</v>
      </c>
      <c r="B56" s="2">
        <v>46082</v>
      </c>
      <c r="C56" s="12">
        <v>14</v>
      </c>
      <c r="E56" s="14" t="str">
        <f ca="1">IF(COUNTIF($A$3:A56,A56)=1,XIRR(OFFSET(C56,,,COUNTIF($A$3:$A$5001,A56),),OFFSET(B56,,,COUNTIF($A$3:$A$5001,A56),)),"-")</f>
        <v>-</v>
      </c>
      <c r="F56" s="14" t="str">
        <f ca="1">IFERROR(IF(COUNTIFS($A$3:A56,A56,$D$3:D56,D56)=1,XIRR(OFFSET(C56,,,COUNTIFS($A$3:$A$5001,A56,$D$3:$D$5001,D56),),OFFSET(B56,,,COUNTIFS($A$3:$A$5001,A56,$D$3:$D$5001,D56),)),"-"),0)</f>
        <v>-</v>
      </c>
      <c r="G56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57" spans="1:7" x14ac:dyDescent="0.35">
      <c r="A57" t="s">
        <v>3</v>
      </c>
      <c r="B57" s="2">
        <v>46113</v>
      </c>
      <c r="C57" s="12">
        <v>14</v>
      </c>
      <c r="E57" s="14" t="str">
        <f ca="1">IF(COUNTIF($A$3:A57,A57)=1,XIRR(OFFSET(C57,,,COUNTIF($A$3:$A$5001,A57),),OFFSET(B57,,,COUNTIF($A$3:$A$5001,A57),)),"-")</f>
        <v>-</v>
      </c>
      <c r="F57" s="14" t="str">
        <f ca="1">IFERROR(IF(COUNTIFS($A$3:A57,A57,$D$3:D57,D57)=1,XIRR(OFFSET(C57,,,COUNTIFS($A$3:$A$5001,A57,$D$3:$D$5001,D57),),OFFSET(B57,,,COUNTIFS($A$3:$A$5001,A57,$D$3:$D$5001,D57),)),"-"),0)</f>
        <v>-</v>
      </c>
      <c r="G57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58" spans="1:7" x14ac:dyDescent="0.35">
      <c r="A58" t="s">
        <v>3</v>
      </c>
      <c r="B58" s="2">
        <v>46143</v>
      </c>
      <c r="C58" s="12">
        <v>14</v>
      </c>
      <c r="E58" s="14" t="str">
        <f ca="1">IF(COUNTIF($A$3:A58,A58)=1,XIRR(OFFSET(C58,,,COUNTIF($A$3:$A$5001,A58),),OFFSET(B58,,,COUNTIF($A$3:$A$5001,A58),)),"-")</f>
        <v>-</v>
      </c>
      <c r="F58" s="14" t="str">
        <f ca="1">IFERROR(IF(COUNTIFS($A$3:A58,A58,$D$3:D58,D58)=1,XIRR(OFFSET(C58,,,COUNTIFS($A$3:$A$5001,A58,$D$3:$D$5001,D58),),OFFSET(B58,,,COUNTIFS($A$3:$A$5001,A58,$D$3:$D$5001,D58),)),"-"),0)</f>
        <v>-</v>
      </c>
      <c r="G58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59" spans="1:7" x14ac:dyDescent="0.35">
      <c r="A59" t="s">
        <v>3</v>
      </c>
      <c r="B59" s="2">
        <v>46174</v>
      </c>
      <c r="C59" s="12">
        <v>1214</v>
      </c>
      <c r="E59" s="14" t="str">
        <f ca="1">IF(COUNTIF($A$3:A59,A59)=1,XIRR(OFFSET(C59,,,COUNTIF($A$3:$A$5001,A59),),OFFSET(B59,,,COUNTIF($A$3:$A$5001,A59),)),"-")</f>
        <v>-</v>
      </c>
      <c r="F59" s="14" t="str">
        <f ca="1">IFERROR(IF(COUNTIFS($A$3:A59,A59,$D$3:D59,D59)=1,XIRR(OFFSET(C59,,,COUNTIFS($A$3:$A$5001,A59,$D$3:$D$5001,D59),),OFFSET(B59,,,COUNTIFS($A$3:$A$5001,A59,$D$3:$D$5001,D59),)),"-"),0)</f>
        <v>-</v>
      </c>
      <c r="G59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0.14932404160499574</v>
      </c>
    </row>
    <row r="60" spans="1:7" x14ac:dyDescent="0.35">
      <c r="A60" t="s">
        <v>9</v>
      </c>
      <c r="B60" s="2">
        <v>45352</v>
      </c>
      <c r="C60" s="12">
        <v>-1200</v>
      </c>
      <c r="D60" s="15" t="s">
        <v>12</v>
      </c>
      <c r="E60" s="14">
        <f ca="1">IF(COUNTIF($A$3:A60,A60)=1,XIRR(OFFSET(C60,,,COUNTIF($A$3:$A$5001,A60),),OFFSET(B60,,,COUNTIF($A$3:$A$5001,A60),)),"-")</f>
        <v>0.14804840683937076</v>
      </c>
      <c r="F60" s="14">
        <f ca="1">IFERROR(IF(COUNTIFS($A$3:A60,A60,$D$3:D60,D60)=1,XIRR(OFFSET(C60,,,COUNTIFS($A$3:$A$5001,A60,$D$3:$D$5001,D60),),OFFSET(B60,,,COUNTIFS($A$3:$A$5001,A60,$D$3:$D$5001,D60),)),"-"),0)</f>
        <v>0</v>
      </c>
      <c r="G60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0.14804840683937076</v>
      </c>
    </row>
    <row r="61" spans="1:7" x14ac:dyDescent="0.35">
      <c r="A61" t="s">
        <v>9</v>
      </c>
      <c r="B61" s="2">
        <v>45383</v>
      </c>
      <c r="C61" s="12">
        <v>14</v>
      </c>
      <c r="E61" s="14" t="str">
        <f ca="1">IF(COUNTIF($A$3:A61,A61)=1,XIRR(OFFSET(C61,,,COUNTIF($A$3:$A$5001,A61),),OFFSET(B61,,,COUNTIF($A$3:$A$5001,A61),)),"-")</f>
        <v>-</v>
      </c>
      <c r="F61" s="14" t="str">
        <f ca="1">IFERROR(IF(COUNTIFS($A$3:A61,A61,$D$3:D61,D61)=1,XIRR(OFFSET(C61,,,COUNTIFS($A$3:$A$5001,A61,$D$3:$D$5001,D61),),OFFSET(B61,,,COUNTIFS($A$3:$A$5001,A61,$D$3:$D$5001,D61),)),"-"),0)</f>
        <v>-</v>
      </c>
      <c r="G61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0.14804840683937076</v>
      </c>
    </row>
    <row r="62" spans="1:7" x14ac:dyDescent="0.35">
      <c r="A62" t="s">
        <v>9</v>
      </c>
      <c r="B62" s="2">
        <v>45413</v>
      </c>
      <c r="C62" s="12">
        <v>14</v>
      </c>
      <c r="E62" s="14" t="str">
        <f ca="1">IF(COUNTIF($A$3:A62,A62)=1,XIRR(OFFSET(C62,,,COUNTIF($A$3:$A$5001,A62),),OFFSET(B62,,,COUNTIF($A$3:$A$5001,A62),)),"-")</f>
        <v>-</v>
      </c>
      <c r="F62" s="14" t="str">
        <f ca="1">IFERROR(IF(COUNTIFS($A$3:A62,A62,$D$3:D62,D62)=1,XIRR(OFFSET(C62,,,COUNTIFS($A$3:$A$5001,A62,$D$3:$D$5001,D62),),OFFSET(B62,,,COUNTIFS($A$3:$A$5001,A62,$D$3:$D$5001,D62),)),"-"),0)</f>
        <v>-</v>
      </c>
      <c r="G62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0.14804840683937076</v>
      </c>
    </row>
    <row r="63" spans="1:7" x14ac:dyDescent="0.35">
      <c r="A63" t="s">
        <v>9</v>
      </c>
      <c r="B63" s="2">
        <v>45444</v>
      </c>
      <c r="C63" s="12">
        <v>14</v>
      </c>
      <c r="E63" s="14" t="str">
        <f ca="1">IF(COUNTIF($A$3:A63,A63)=1,XIRR(OFFSET(C63,,,COUNTIF($A$3:$A$5001,A63),),OFFSET(B63,,,COUNTIF($A$3:$A$5001,A63),)),"-")</f>
        <v>-</v>
      </c>
      <c r="F63" s="14" t="str">
        <f ca="1">IFERROR(IF(COUNTIFS($A$3:A63,A63,$D$3:D63,D63)=1,XIRR(OFFSET(C63,,,COUNTIFS($A$3:$A$5001,A63,$D$3:$D$5001,D63),),OFFSET(B63,,,COUNTIFS($A$3:$A$5001,A63,$D$3:$D$5001,D63),)),"-"),0)</f>
        <v>-</v>
      </c>
      <c r="G63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0.14804840683937076</v>
      </c>
    </row>
    <row r="64" spans="1:7" x14ac:dyDescent="0.35">
      <c r="A64" t="s">
        <v>9</v>
      </c>
      <c r="B64" s="2">
        <v>45474</v>
      </c>
      <c r="C64" s="12">
        <v>14</v>
      </c>
      <c r="E64" s="14" t="str">
        <f ca="1">IF(COUNTIF($A$3:A64,A64)=1,XIRR(OFFSET(C64,,,COUNTIF($A$3:$A$5001,A64),),OFFSET(B64,,,COUNTIF($A$3:$A$5001,A64),)),"-")</f>
        <v>-</v>
      </c>
      <c r="F64" s="14" t="str">
        <f ca="1">IFERROR(IF(COUNTIFS($A$3:A64,A64,$D$3:D64,D64)=1,XIRR(OFFSET(C64,,,COUNTIFS($A$3:$A$5001,A64,$D$3:$D$5001,D64),),OFFSET(B64,,,COUNTIFS($A$3:$A$5001,A64,$D$3:$D$5001,D64),)),"-"),0)</f>
        <v>-</v>
      </c>
      <c r="G64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0.14804840683937076</v>
      </c>
    </row>
    <row r="65" spans="1:7" x14ac:dyDescent="0.35">
      <c r="A65" t="s">
        <v>9</v>
      </c>
      <c r="B65" s="2">
        <v>45505</v>
      </c>
      <c r="C65" s="12">
        <v>14</v>
      </c>
      <c r="E65" s="14" t="str">
        <f ca="1">IF(COUNTIF($A$3:A65,A65)=1,XIRR(OFFSET(C65,,,COUNTIF($A$3:$A$5001,A65),),OFFSET(B65,,,COUNTIF($A$3:$A$5001,A65),)),"-")</f>
        <v>-</v>
      </c>
      <c r="F65" s="14" t="str">
        <f ca="1">IFERROR(IF(COUNTIFS($A$3:A65,A65,$D$3:D65,D65)=1,XIRR(OFFSET(C65,,,COUNTIFS($A$3:$A$5001,A65,$D$3:$D$5001,D65),),OFFSET(B65,,,COUNTIFS($A$3:$A$5001,A65,$D$3:$D$5001,D65),)),"-"),0)</f>
        <v>-</v>
      </c>
      <c r="G65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0.14804840683937076</v>
      </c>
    </row>
    <row r="66" spans="1:7" x14ac:dyDescent="0.35">
      <c r="A66" t="s">
        <v>9</v>
      </c>
      <c r="B66" s="2">
        <v>45536</v>
      </c>
      <c r="C66" s="12">
        <v>1214</v>
      </c>
      <c r="E66" s="14" t="str">
        <f ca="1">IF(COUNTIF($A$3:A66,A66)=1,XIRR(OFFSET(C66,,,COUNTIF($A$3:$A$5001,A66),),OFFSET(B66,,,COUNTIF($A$3:$A$5001,A66),)),"-")</f>
        <v>-</v>
      </c>
      <c r="F66" s="14" t="str">
        <f ca="1">IFERROR(IF(COUNTIFS($A$3:A66,A66,$D$3:D66,D66)=1,XIRR(OFFSET(C66,,,COUNTIFS($A$3:$A$5001,A66,$D$3:$D$5001,D66),),OFFSET(B66,,,COUNTIFS($A$3:$A$5001,A66,$D$3:$D$5001,D66),)),"-"),0)</f>
        <v>-</v>
      </c>
      <c r="G66" s="14">
        <f ca="1">XIRR(OFFSET($C$2,MATCH(Tableau1[[#This Row],[Projet]],Tableau1[Projet],0),0,COUNTIF(Tableau1[Projet],Tableau1[[#This Row],[Projet]])),OFFSET($B$2,MATCH(Tableau1[[#This Row],[Projet]],Tableau1[Projet],0),0,COUNTIF(Tableau1[Projet],Tableau1[[#This Row],[Projet]])))</f>
        <v>0.14804840683937076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Flux de Trésorerie</vt:lpstr>
      <vt:lpstr>Autre façon de calculer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mdo100</dc:creator>
  <cp:lastModifiedBy>Claude LECOINTRE</cp:lastModifiedBy>
  <dcterms:created xsi:type="dcterms:W3CDTF">2024-07-21T12:08:20Z</dcterms:created>
  <dcterms:modified xsi:type="dcterms:W3CDTF">2025-01-01T21:46:25Z</dcterms:modified>
</cp:coreProperties>
</file>