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0" windowWidth="16100" windowHeight="9660"/>
  </bookViews>
  <sheets>
    <sheet name="Investissement" sheetId="1" r:id="rId1"/>
  </sheets>
  <calcPr calcId="145621"/>
</workbook>
</file>

<file path=xl/calcChain.xml><?xml version="1.0" encoding="utf-8"?>
<calcChain xmlns="http://schemas.openxmlformats.org/spreadsheetml/2006/main">
  <c r="J2" i="1" l="1"/>
  <c r="J3" i="1"/>
  <c r="J1" i="1"/>
  <c r="D3" i="1"/>
  <c r="C3" i="1"/>
  <c r="G3" i="1" l="1"/>
  <c r="F3" i="1"/>
  <c r="N3" i="1"/>
  <c r="M3" i="1"/>
  <c r="L3" i="1"/>
  <c r="E3" i="1"/>
</calcChain>
</file>

<file path=xl/sharedStrings.xml><?xml version="1.0" encoding="utf-8"?>
<sst xmlns="http://schemas.openxmlformats.org/spreadsheetml/2006/main" count="175" uniqueCount="81">
  <si>
    <t>Date</t>
  </si>
  <si>
    <t>Plateforme</t>
  </si>
  <si>
    <t>Projet</t>
  </si>
  <si>
    <t>Montant</t>
  </si>
  <si>
    <t>Taux</t>
  </si>
  <si>
    <t>Durée</t>
  </si>
  <si>
    <t>Type</t>
  </si>
  <si>
    <t>Secteur</t>
  </si>
  <si>
    <t>Statut</t>
  </si>
  <si>
    <t>Date fin</t>
  </si>
  <si>
    <t>Intérêts Versés</t>
  </si>
  <si>
    <t>+/- Value (net)</t>
  </si>
  <si>
    <t>Anticipé Partiel</t>
  </si>
  <si>
    <t>04/07/24</t>
  </si>
  <si>
    <t>09/07/24</t>
  </si>
  <si>
    <t>13/07/24</t>
  </si>
  <si>
    <t>14/07/24</t>
  </si>
  <si>
    <t>18/07/24</t>
  </si>
  <si>
    <t>26/07/24</t>
  </si>
  <si>
    <t>27/07/24</t>
  </si>
  <si>
    <t>03/08/24</t>
  </si>
  <si>
    <t>18/08/24</t>
  </si>
  <si>
    <t>24/08/24</t>
  </si>
  <si>
    <t>26/08/24</t>
  </si>
  <si>
    <t>Bienprêter</t>
  </si>
  <si>
    <t>La premiere bric</t>
  </si>
  <si>
    <t>Aquilodge-Commande VG202</t>
  </si>
  <si>
    <t>Homiway-Commande VG2024</t>
  </si>
  <si>
    <t>Le Poète</t>
  </si>
  <si>
    <t>Wampa</t>
  </si>
  <si>
    <t>Le Bref</t>
  </si>
  <si>
    <t>In fine</t>
  </si>
  <si>
    <t>Affacturage</t>
  </si>
  <si>
    <t>Immo</t>
  </si>
  <si>
    <t>06/07/25</t>
  </si>
  <si>
    <t>06/04/26</t>
  </si>
  <si>
    <t>06/04/25</t>
  </si>
  <si>
    <t>06/03/26</t>
  </si>
  <si>
    <t>12/04/26</t>
  </si>
  <si>
    <t>06/03/25</t>
  </si>
  <si>
    <t>06/07/26</t>
  </si>
  <si>
    <t>06/06/25</t>
  </si>
  <si>
    <t>06/08/25</t>
  </si>
  <si>
    <t>20/04/26</t>
  </si>
  <si>
    <t>(Bonus)</t>
  </si>
  <si>
    <t>Colonne1</t>
  </si>
  <si>
    <t>Entreprise</t>
  </si>
  <si>
    <t>DCVF Plâterie</t>
  </si>
  <si>
    <t>Ecodis l'Amicado</t>
  </si>
  <si>
    <t>FVF83</t>
  </si>
  <si>
    <t>Homiway</t>
  </si>
  <si>
    <t xml:space="preserve">Antefixe </t>
  </si>
  <si>
    <t>Cave la Joliette</t>
  </si>
  <si>
    <t>Twelve Infra</t>
  </si>
  <si>
    <t>BNP Saumur</t>
  </si>
  <si>
    <t xml:space="preserve">Keep Trace </t>
  </si>
  <si>
    <t>Securidok</t>
  </si>
  <si>
    <t>Twelve com</t>
  </si>
  <si>
    <t xml:space="preserve">Feu Vert </t>
  </si>
  <si>
    <t>Groupe HER</t>
  </si>
  <si>
    <t>Seralu</t>
  </si>
  <si>
    <t>EPC Travaux-DC</t>
  </si>
  <si>
    <t>Promup Aquilodge</t>
  </si>
  <si>
    <t>BDC-Nardas</t>
  </si>
  <si>
    <t>MDB-Aiglon 2-Lot 22</t>
  </si>
  <si>
    <t>Promup Homiway</t>
  </si>
  <si>
    <t>Boutique Cartier</t>
  </si>
  <si>
    <t>Devis 150724C</t>
  </si>
  <si>
    <t>CHU Nante-Lot 304-CH</t>
  </si>
  <si>
    <t>Les Franges-Pluv</t>
  </si>
  <si>
    <t>Mariage-Facture</t>
  </si>
  <si>
    <t>Guinot TP</t>
  </si>
  <si>
    <t>DEV24311-Elis Anjo</t>
  </si>
  <si>
    <t>A.I.E-Factures 70</t>
  </si>
  <si>
    <t>Gestal</t>
  </si>
  <si>
    <t>Aulnay-sous-Bois</t>
  </si>
  <si>
    <t>ENR-Facture2</t>
  </si>
  <si>
    <t>En cours</t>
  </si>
  <si>
    <t>R/P</t>
  </si>
  <si>
    <t>Terminé</t>
  </si>
  <si>
    <t>Par exemple légende 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</si>
</sst>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_ ;[Red]\-#,##0.00\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top"/>
    </xf>
    <xf numFmtId="2" fontId="0" fillId="0" borderId="0" xfId="0" applyNumberFormat="1"/>
    <xf numFmtId="10" fontId="0" fillId="0" borderId="0" xfId="0" applyNumberFormat="1"/>
    <xf numFmtId="8" fontId="0" fillId="0" borderId="0" xfId="0" applyNumberFormat="1"/>
    <xf numFmtId="8" fontId="1" fillId="0" borderId="1" xfId="0" applyNumberFormat="1" applyFont="1" applyBorder="1" applyAlignment="1">
      <alignment horizontal="center" vertical="top"/>
    </xf>
    <xf numFmtId="10" fontId="1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1" fillId="0" borderId="0" xfId="0" applyFont="1"/>
    <xf numFmtId="8" fontId="1" fillId="0" borderId="0" xfId="0" applyNumberFormat="1" applyFont="1"/>
    <xf numFmtId="10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" fillId="5" borderId="0" xfId="0" applyFont="1" applyFill="1"/>
    <xf numFmtId="0" fontId="1" fillId="5" borderId="0" xfId="0" applyFont="1" applyFill="1" applyAlignment="1">
      <alignment horizontal="center"/>
    </xf>
    <xf numFmtId="8" fontId="1" fillId="2" borderId="0" xfId="0" applyNumberFormat="1" applyFont="1" applyFill="1"/>
    <xf numFmtId="0" fontId="0" fillId="3" borderId="0" xfId="0" applyFill="1"/>
  </cellXfs>
  <cellStyles count="1">
    <cellStyle name="Normal" xfId="0" builtinId="0"/>
  </cellStyles>
  <dxfs count="7">
    <dxf>
      <numFmt numFmtId="12" formatCode="#,##0.00\ &quot;€&quot;;[Red]\-#,##0.00\ &quot;€&quot;"/>
    </dxf>
    <dxf>
      <numFmt numFmtId="12" formatCode="#,##0.00\ &quot;€&quot;;[Red]\-#,##0.00\ &quot;€&quot;"/>
    </dxf>
    <dxf>
      <numFmt numFmtId="12" formatCode="#,##0.00\ &quot;€&quot;;[Red]\-#,##0.00\ &quot;€&quot;"/>
    </dxf>
    <dxf>
      <alignment horizontal="center" vertical="bottom" textRotation="0" wrapText="0" indent="0" justifyLastLine="0" shrinkToFit="0" readingOrder="0"/>
    </dxf>
    <dxf>
      <numFmt numFmtId="14" formatCode="0.00%"/>
    </dxf>
    <dxf>
      <numFmt numFmtId="12" formatCode="#,##0.00\ &quot;€&quot;;[Red]\-#,##0.00\ &quot;€&quot;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2" formatCode="#,##0.00\ &quot;€&quot;;[Red]\-#,##0.00\ &quot;€&quot;"/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1" displayName="Tableau1" ref="A4:O24" totalsRowShown="0" headerRowDxfId="6">
  <autoFilter ref="A4:O24"/>
  <tableColumns count="15">
    <tableColumn id="1" name="Date"/>
    <tableColumn id="2" name="Plateforme"/>
    <tableColumn id="15" name="Entreprise"/>
    <tableColumn id="3" name="Projet"/>
    <tableColumn id="4" name="Montant" dataDxfId="5"/>
    <tableColumn id="5" name="Taux" dataDxfId="4"/>
    <tableColumn id="6" name="Durée" dataDxfId="3"/>
    <tableColumn id="7" name="Type"/>
    <tableColumn id="8" name="Secteur"/>
    <tableColumn id="9" name="Statut"/>
    <tableColumn id="10" name="Date fin"/>
    <tableColumn id="11" name="Intérêts Versés" dataDxfId="2"/>
    <tableColumn id="12" name="+/- Value (net)" dataDxfId="1"/>
    <tableColumn id="13" name="Anticipé Partiel" dataDxfId="0"/>
    <tableColumn id="14" name="Colonne1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tabSelected="1" workbookViewId="0">
      <selection activeCell="J1" sqref="J1"/>
    </sheetView>
  </sheetViews>
  <sheetFormatPr baseColWidth="10" defaultColWidth="8.7265625" defaultRowHeight="14.5" x14ac:dyDescent="0.35"/>
  <cols>
    <col min="1" max="1" width="9.36328125" bestFit="1" customWidth="1"/>
    <col min="2" max="2" width="14.7265625" bestFit="1" customWidth="1"/>
    <col min="3" max="3" width="16.36328125" bestFit="1" customWidth="1"/>
    <col min="4" max="4" width="25.90625" bestFit="1" customWidth="1"/>
    <col min="5" max="5" width="10.26953125" style="4" customWidth="1"/>
    <col min="6" max="6" width="8.7265625" style="3"/>
    <col min="7" max="7" width="8.7265625" style="7"/>
    <col min="9" max="9" width="11.6328125" bestFit="1" customWidth="1"/>
    <col min="10" max="10" width="10.54296875" bestFit="1" customWidth="1"/>
    <col min="11" max="11" width="9.453125" customWidth="1"/>
    <col min="12" max="12" width="15.453125" style="4" customWidth="1"/>
    <col min="13" max="13" width="15" style="4" customWidth="1"/>
    <col min="14" max="14" width="15.54296875" style="4" customWidth="1"/>
    <col min="15" max="15" width="10.7265625" customWidth="1"/>
  </cols>
  <sheetData>
    <row r="1" spans="1:21" x14ac:dyDescent="0.35">
      <c r="E1"/>
      <c r="F1" s="14" t="s">
        <v>80</v>
      </c>
      <c r="G1" s="20"/>
      <c r="H1" s="20"/>
      <c r="I1" s="17" t="s">
        <v>77</v>
      </c>
      <c r="J1" s="18">
        <f>COUNTIF(Tableau1[Statut],I1)</f>
        <v>16</v>
      </c>
    </row>
    <row r="2" spans="1:21" x14ac:dyDescent="0.35">
      <c r="I2" s="15" t="s">
        <v>79</v>
      </c>
      <c r="J2" s="16">
        <f>COUNTIF(Tableau1[Statut],I2)</f>
        <v>3</v>
      </c>
    </row>
    <row r="3" spans="1:21" s="8" customFormat="1" x14ac:dyDescent="0.35">
      <c r="C3" s="12">
        <f>_xlfn.AGGREGATE(3,5,Tableau1[Entreprise])</f>
        <v>17</v>
      </c>
      <c r="D3" s="12">
        <f>_xlfn.AGGREGATE(3,5,Tableau1[Projet])</f>
        <v>20</v>
      </c>
      <c r="E3" s="9">
        <f>_xlfn.AGGREGATE(9,6,Tableau1[Montant])</f>
        <v>540</v>
      </c>
      <c r="F3" s="10">
        <f>_xlfn.AGGREGATE(1,6,Tableau1[Taux])</f>
        <v>0.11984999999999998</v>
      </c>
      <c r="G3" s="11">
        <f>_xlfn.AGGREGATE(1,6,Tableau1[Durée])</f>
        <v>14.7</v>
      </c>
      <c r="H3" s="9"/>
      <c r="I3" s="19" t="s">
        <v>78</v>
      </c>
      <c r="J3" s="13">
        <f>COUNTIF(Tableau1[Statut],I3)</f>
        <v>1</v>
      </c>
      <c r="K3" s="9"/>
      <c r="L3" s="9">
        <f>_xlfn.AGGREGATE(9,6,Tableau1[Intérêts Versés])</f>
        <v>1.5200000000000002</v>
      </c>
      <c r="M3" s="9">
        <f>_xlfn.AGGREGATE(9,6,Tableau1[+/- Value (net)])</f>
        <v>64.059999999999988</v>
      </c>
      <c r="N3" s="9">
        <f>_xlfn.AGGREGATE(9,6,Tableau1[Anticipé Partiel])</f>
        <v>0.59</v>
      </c>
    </row>
    <row r="4" spans="1:21" x14ac:dyDescent="0.35">
      <c r="A4" s="1" t="s">
        <v>0</v>
      </c>
      <c r="B4" s="1" t="s">
        <v>1</v>
      </c>
      <c r="C4" s="1" t="s">
        <v>46</v>
      </c>
      <c r="D4" s="1" t="s">
        <v>2</v>
      </c>
      <c r="E4" s="5" t="s">
        <v>3</v>
      </c>
      <c r="F4" s="6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5" t="s">
        <v>10</v>
      </c>
      <c r="M4" s="5" t="s">
        <v>11</v>
      </c>
      <c r="N4" s="5" t="s">
        <v>12</v>
      </c>
      <c r="O4" t="s">
        <v>45</v>
      </c>
    </row>
    <row r="5" spans="1:21" x14ac:dyDescent="0.35">
      <c r="A5" t="s">
        <v>13</v>
      </c>
      <c r="B5" t="s">
        <v>24</v>
      </c>
      <c r="C5" t="s">
        <v>47</v>
      </c>
      <c r="D5" t="s">
        <v>61</v>
      </c>
      <c r="E5" s="4">
        <v>25</v>
      </c>
      <c r="F5" s="3">
        <v>0.11800000000000001</v>
      </c>
      <c r="G5" s="7">
        <v>12</v>
      </c>
      <c r="H5" t="s">
        <v>31</v>
      </c>
      <c r="I5" t="s">
        <v>32</v>
      </c>
      <c r="J5" t="s">
        <v>77</v>
      </c>
      <c r="K5" t="s">
        <v>34</v>
      </c>
      <c r="L5" s="4">
        <v>0.16</v>
      </c>
      <c r="M5" s="4">
        <v>2.06</v>
      </c>
      <c r="P5" s="2"/>
      <c r="Q5" s="3"/>
      <c r="S5" s="4"/>
      <c r="T5" s="4"/>
      <c r="U5" s="4"/>
    </row>
    <row r="6" spans="1:21" x14ac:dyDescent="0.35">
      <c r="A6" t="s">
        <v>14</v>
      </c>
      <c r="B6" t="s">
        <v>24</v>
      </c>
      <c r="C6" t="s">
        <v>62</v>
      </c>
      <c r="D6" t="s">
        <v>26</v>
      </c>
      <c r="E6" s="4">
        <v>25</v>
      </c>
      <c r="F6" s="3">
        <v>0.13400000000000001</v>
      </c>
      <c r="G6" s="7">
        <v>21</v>
      </c>
      <c r="H6" t="s">
        <v>31</v>
      </c>
      <c r="I6" t="s">
        <v>32</v>
      </c>
      <c r="J6" t="s">
        <v>77</v>
      </c>
      <c r="K6" t="s">
        <v>35</v>
      </c>
      <c r="L6" s="4">
        <v>0.17</v>
      </c>
      <c r="M6" s="4">
        <v>4.0999999999999996</v>
      </c>
      <c r="P6" s="2"/>
      <c r="Q6" s="3"/>
      <c r="S6" s="4"/>
      <c r="T6" s="4"/>
      <c r="U6" s="4"/>
    </row>
    <row r="7" spans="1:21" x14ac:dyDescent="0.35">
      <c r="A7" t="s">
        <v>15</v>
      </c>
      <c r="B7" t="s">
        <v>24</v>
      </c>
      <c r="C7" t="s">
        <v>48</v>
      </c>
      <c r="D7" t="s">
        <v>63</v>
      </c>
      <c r="E7" s="4">
        <v>15</v>
      </c>
      <c r="F7" s="3">
        <v>0.11</v>
      </c>
      <c r="G7" s="7">
        <v>9</v>
      </c>
      <c r="H7" t="s">
        <v>31</v>
      </c>
      <c r="I7" t="s">
        <v>32</v>
      </c>
      <c r="J7" t="s">
        <v>77</v>
      </c>
      <c r="K7" t="s">
        <v>36</v>
      </c>
      <c r="L7" s="4">
        <v>0.71</v>
      </c>
      <c r="M7" s="4">
        <v>8.66</v>
      </c>
      <c r="P7" s="2"/>
      <c r="Q7" s="3"/>
      <c r="S7" s="4"/>
      <c r="T7" s="4"/>
      <c r="U7" s="4"/>
    </row>
    <row r="8" spans="1:21" x14ac:dyDescent="0.35">
      <c r="A8" t="s">
        <v>16</v>
      </c>
      <c r="B8" t="s">
        <v>24</v>
      </c>
      <c r="C8" t="s">
        <v>49</v>
      </c>
      <c r="D8" t="s">
        <v>64</v>
      </c>
      <c r="E8" s="4">
        <v>25</v>
      </c>
      <c r="F8" s="3">
        <v>0.14000000000000001</v>
      </c>
      <c r="G8" s="7">
        <v>12</v>
      </c>
      <c r="H8" t="s">
        <v>31</v>
      </c>
      <c r="I8" t="s">
        <v>33</v>
      </c>
      <c r="J8" t="s">
        <v>77</v>
      </c>
      <c r="K8" t="s">
        <v>34</v>
      </c>
      <c r="L8" s="4">
        <v>0.12</v>
      </c>
      <c r="M8" s="4">
        <v>2.4500000000000002</v>
      </c>
      <c r="P8" s="2"/>
      <c r="Q8" s="3"/>
      <c r="S8" s="4"/>
      <c r="T8" s="4"/>
      <c r="U8" s="4"/>
    </row>
    <row r="9" spans="1:21" x14ac:dyDescent="0.35">
      <c r="A9" t="s">
        <v>17</v>
      </c>
      <c r="B9" t="s">
        <v>24</v>
      </c>
      <c r="C9" t="s">
        <v>65</v>
      </c>
      <c r="D9" t="s">
        <v>27</v>
      </c>
      <c r="E9" s="4">
        <v>50</v>
      </c>
      <c r="F9" s="3">
        <v>0.13200000000000001</v>
      </c>
      <c r="G9" s="7">
        <v>20</v>
      </c>
      <c r="H9" t="s">
        <v>31</v>
      </c>
      <c r="I9" t="s">
        <v>32</v>
      </c>
      <c r="J9" t="s">
        <v>77</v>
      </c>
      <c r="K9" t="s">
        <v>37</v>
      </c>
      <c r="L9" s="4">
        <v>0.16</v>
      </c>
      <c r="M9" s="4">
        <v>7.7</v>
      </c>
      <c r="P9" s="2"/>
      <c r="Q9" s="3"/>
      <c r="S9" s="4"/>
      <c r="T9" s="4"/>
      <c r="U9" s="4"/>
    </row>
    <row r="10" spans="1:21" x14ac:dyDescent="0.35">
      <c r="A10" t="s">
        <v>18</v>
      </c>
      <c r="B10" t="s">
        <v>25</v>
      </c>
      <c r="D10" t="s">
        <v>28</v>
      </c>
      <c r="E10" s="4">
        <v>10</v>
      </c>
      <c r="F10" s="3">
        <v>0.12</v>
      </c>
      <c r="G10" s="7">
        <v>20</v>
      </c>
      <c r="H10" t="s">
        <v>31</v>
      </c>
      <c r="I10" t="s">
        <v>33</v>
      </c>
      <c r="J10" t="s">
        <v>79</v>
      </c>
      <c r="K10" t="s">
        <v>38</v>
      </c>
      <c r="L10" s="4">
        <v>0</v>
      </c>
      <c r="M10" s="4">
        <v>2</v>
      </c>
      <c r="P10" s="2"/>
      <c r="Q10" s="3"/>
      <c r="S10" s="4"/>
      <c r="T10" s="4"/>
      <c r="U10" s="4"/>
    </row>
    <row r="11" spans="1:21" x14ac:dyDescent="0.35">
      <c r="A11" t="s">
        <v>19</v>
      </c>
      <c r="B11" t="s">
        <v>24</v>
      </c>
      <c r="C11" t="s">
        <v>51</v>
      </c>
      <c r="D11" t="s">
        <v>66</v>
      </c>
      <c r="E11" s="4">
        <v>60</v>
      </c>
      <c r="F11" s="3">
        <v>0.111</v>
      </c>
      <c r="G11" s="7">
        <v>8</v>
      </c>
      <c r="H11" t="s">
        <v>31</v>
      </c>
      <c r="I11" t="s">
        <v>32</v>
      </c>
      <c r="J11" t="s">
        <v>77</v>
      </c>
      <c r="K11" t="s">
        <v>39</v>
      </c>
      <c r="L11" s="4">
        <v>7.0000000000000007E-2</v>
      </c>
      <c r="M11" s="4">
        <v>3.38</v>
      </c>
      <c r="P11" s="2"/>
      <c r="Q11" s="3"/>
      <c r="S11" s="4"/>
      <c r="T11" s="4"/>
      <c r="U11" s="4"/>
    </row>
    <row r="12" spans="1:21" x14ac:dyDescent="0.35">
      <c r="A12" t="s">
        <v>19</v>
      </c>
      <c r="B12" t="s">
        <v>24</v>
      </c>
      <c r="C12" t="s">
        <v>52</v>
      </c>
      <c r="D12" t="s">
        <v>67</v>
      </c>
      <c r="E12" s="4">
        <v>20</v>
      </c>
      <c r="F12" s="3">
        <v>0.11199999999999999</v>
      </c>
      <c r="G12" s="7">
        <v>9</v>
      </c>
      <c r="H12" t="s">
        <v>31</v>
      </c>
      <c r="I12" t="s">
        <v>32</v>
      </c>
      <c r="J12" t="s">
        <v>77</v>
      </c>
      <c r="K12" t="s">
        <v>36</v>
      </c>
      <c r="L12" s="4">
        <v>0.02</v>
      </c>
      <c r="M12" s="4">
        <v>1.39</v>
      </c>
      <c r="P12" s="2"/>
      <c r="Q12" s="3"/>
      <c r="S12" s="4"/>
      <c r="T12" s="4"/>
      <c r="U12" s="4"/>
    </row>
    <row r="13" spans="1:21" x14ac:dyDescent="0.35">
      <c r="A13" t="s">
        <v>19</v>
      </c>
      <c r="B13" t="s">
        <v>24</v>
      </c>
      <c r="C13" t="s">
        <v>60</v>
      </c>
      <c r="D13" t="s">
        <v>68</v>
      </c>
      <c r="E13" s="4">
        <v>20</v>
      </c>
      <c r="F13" s="3">
        <v>0.12</v>
      </c>
      <c r="G13" s="7">
        <v>12</v>
      </c>
      <c r="H13" t="s">
        <v>31</v>
      </c>
      <c r="I13" t="s">
        <v>32</v>
      </c>
      <c r="J13" t="s">
        <v>77</v>
      </c>
      <c r="K13" t="s">
        <v>34</v>
      </c>
      <c r="L13" s="4">
        <v>0.02</v>
      </c>
      <c r="M13" s="4">
        <v>1.98</v>
      </c>
      <c r="P13" s="2"/>
      <c r="Q13" s="3"/>
      <c r="S13" s="4"/>
      <c r="T13" s="4"/>
      <c r="U13" s="4"/>
    </row>
    <row r="14" spans="1:21" x14ac:dyDescent="0.35">
      <c r="A14" t="s">
        <v>19</v>
      </c>
      <c r="B14" t="s">
        <v>24</v>
      </c>
      <c r="C14" t="s">
        <v>53</v>
      </c>
      <c r="D14" t="s">
        <v>69</v>
      </c>
      <c r="E14" s="4">
        <v>20</v>
      </c>
      <c r="F14" s="3">
        <v>0.11699999999999999</v>
      </c>
      <c r="G14" s="7">
        <v>12</v>
      </c>
      <c r="H14" t="s">
        <v>31</v>
      </c>
      <c r="I14" t="s">
        <v>32</v>
      </c>
      <c r="J14" t="s">
        <v>77</v>
      </c>
      <c r="K14" t="s">
        <v>34</v>
      </c>
      <c r="L14" s="4">
        <v>0.02</v>
      </c>
      <c r="M14" s="4">
        <v>1.94</v>
      </c>
      <c r="P14" s="2"/>
      <c r="Q14" s="3"/>
      <c r="S14" s="4"/>
      <c r="T14" s="4"/>
      <c r="U14" s="4"/>
    </row>
    <row r="15" spans="1:21" x14ac:dyDescent="0.35">
      <c r="A15" t="s">
        <v>19</v>
      </c>
      <c r="B15" t="s">
        <v>24</v>
      </c>
      <c r="C15" t="s">
        <v>54</v>
      </c>
      <c r="D15" t="s">
        <v>70</v>
      </c>
      <c r="E15" s="4">
        <v>20</v>
      </c>
      <c r="F15" s="3">
        <v>0.122</v>
      </c>
      <c r="G15" s="7">
        <v>24</v>
      </c>
      <c r="H15" t="s">
        <v>31</v>
      </c>
      <c r="I15" t="s">
        <v>32</v>
      </c>
      <c r="J15" t="s">
        <v>77</v>
      </c>
      <c r="K15" t="s">
        <v>40</v>
      </c>
      <c r="L15" s="4">
        <v>0.02</v>
      </c>
      <c r="M15" s="4">
        <v>4.04</v>
      </c>
      <c r="P15" s="2"/>
      <c r="Q15" s="3"/>
      <c r="S15" s="4"/>
      <c r="T15" s="4"/>
      <c r="U15" s="4"/>
    </row>
    <row r="16" spans="1:21" x14ac:dyDescent="0.35">
      <c r="A16" t="s">
        <v>19</v>
      </c>
      <c r="B16" t="s">
        <v>24</v>
      </c>
      <c r="C16" t="s">
        <v>55</v>
      </c>
      <c r="D16" t="s">
        <v>71</v>
      </c>
      <c r="E16" s="4">
        <v>60</v>
      </c>
      <c r="F16" s="3">
        <v>0.12</v>
      </c>
      <c r="G16" s="7">
        <v>24</v>
      </c>
      <c r="H16" t="s">
        <v>31</v>
      </c>
      <c r="I16" t="s">
        <v>32</v>
      </c>
      <c r="J16" t="s">
        <v>78</v>
      </c>
      <c r="K16" t="s">
        <v>40</v>
      </c>
      <c r="L16" s="4">
        <v>0.05</v>
      </c>
      <c r="M16" s="4">
        <v>11.9</v>
      </c>
      <c r="N16" s="4">
        <v>0.59</v>
      </c>
      <c r="P16" s="2"/>
      <c r="Q16" s="3"/>
      <c r="S16" s="4"/>
      <c r="T16" s="4"/>
      <c r="U16" s="4"/>
    </row>
    <row r="17" spans="1:21" x14ac:dyDescent="0.35">
      <c r="A17" t="s">
        <v>19</v>
      </c>
      <c r="B17" t="s">
        <v>24</v>
      </c>
      <c r="C17" t="s">
        <v>56</v>
      </c>
      <c r="D17" t="s">
        <v>72</v>
      </c>
      <c r="E17" s="4">
        <v>25</v>
      </c>
      <c r="F17" s="3">
        <v>0.11900000000000001</v>
      </c>
      <c r="G17" s="7">
        <v>10</v>
      </c>
      <c r="H17" t="s">
        <v>31</v>
      </c>
      <c r="I17" t="s">
        <v>32</v>
      </c>
      <c r="J17" t="s">
        <v>77</v>
      </c>
      <c r="K17" t="s">
        <v>41</v>
      </c>
      <c r="L17" s="4">
        <v>0</v>
      </c>
      <c r="M17" s="4">
        <v>1.73</v>
      </c>
      <c r="P17" s="2"/>
      <c r="Q17" s="3"/>
      <c r="S17" s="4"/>
      <c r="T17" s="4"/>
      <c r="U17" s="4"/>
    </row>
    <row r="18" spans="1:21" x14ac:dyDescent="0.35">
      <c r="A18" t="s">
        <v>20</v>
      </c>
      <c r="B18" t="s">
        <v>24</v>
      </c>
      <c r="C18" t="s">
        <v>57</v>
      </c>
      <c r="D18" t="s">
        <v>73</v>
      </c>
      <c r="E18" s="4">
        <v>50</v>
      </c>
      <c r="F18" s="3">
        <v>0.12</v>
      </c>
      <c r="G18" s="7">
        <v>12</v>
      </c>
      <c r="H18" t="s">
        <v>31</v>
      </c>
      <c r="I18" t="s">
        <v>32</v>
      </c>
      <c r="J18" t="s">
        <v>77</v>
      </c>
      <c r="K18" t="s">
        <v>42</v>
      </c>
      <c r="L18" s="4">
        <v>0</v>
      </c>
      <c r="M18" s="4">
        <v>4.96</v>
      </c>
      <c r="P18" s="2"/>
      <c r="Q18" s="3"/>
      <c r="S18" s="4"/>
      <c r="T18" s="4"/>
      <c r="U18" s="4"/>
    </row>
    <row r="19" spans="1:21" x14ac:dyDescent="0.35">
      <c r="A19" t="s">
        <v>21</v>
      </c>
      <c r="B19" t="s">
        <v>25</v>
      </c>
      <c r="C19" t="s">
        <v>50</v>
      </c>
      <c r="D19" t="s">
        <v>27</v>
      </c>
      <c r="E19" s="4">
        <v>25</v>
      </c>
      <c r="F19" s="3">
        <v>0.13200000000000001</v>
      </c>
      <c r="G19" s="7">
        <v>20</v>
      </c>
      <c r="H19" t="s">
        <v>31</v>
      </c>
      <c r="I19" t="s">
        <v>32</v>
      </c>
      <c r="J19" t="s">
        <v>79</v>
      </c>
      <c r="K19" t="s">
        <v>35</v>
      </c>
      <c r="L19" s="4">
        <v>0</v>
      </c>
      <c r="M19" s="4">
        <v>3.85</v>
      </c>
      <c r="O19" t="s">
        <v>44</v>
      </c>
      <c r="P19" s="2"/>
      <c r="Q19" s="3"/>
      <c r="S19" s="4"/>
      <c r="T19" s="4"/>
      <c r="U19" s="4"/>
    </row>
    <row r="20" spans="1:21" x14ac:dyDescent="0.35">
      <c r="A20" t="s">
        <v>22</v>
      </c>
      <c r="B20" t="s">
        <v>24</v>
      </c>
      <c r="D20" t="s">
        <v>29</v>
      </c>
      <c r="E20" s="4">
        <v>10</v>
      </c>
      <c r="F20" s="3">
        <v>0.115</v>
      </c>
      <c r="G20" s="7">
        <v>20</v>
      </c>
      <c r="H20" t="s">
        <v>31</v>
      </c>
      <c r="I20" t="s">
        <v>33</v>
      </c>
      <c r="J20" t="s">
        <v>77</v>
      </c>
      <c r="K20" t="s">
        <v>43</v>
      </c>
      <c r="L20" s="4">
        <v>0</v>
      </c>
      <c r="M20" s="4">
        <v>1.92</v>
      </c>
      <c r="O20" t="s">
        <v>44</v>
      </c>
      <c r="P20" s="2"/>
      <c r="Q20" s="3"/>
      <c r="S20" s="4"/>
      <c r="T20" s="4"/>
      <c r="U20" s="4"/>
    </row>
    <row r="21" spans="1:21" x14ac:dyDescent="0.35">
      <c r="A21" t="s">
        <v>22</v>
      </c>
      <c r="B21" t="s">
        <v>24</v>
      </c>
      <c r="C21" t="s">
        <v>55</v>
      </c>
      <c r="D21" t="s">
        <v>74</v>
      </c>
      <c r="E21" s="4">
        <v>20</v>
      </c>
      <c r="F21" s="3">
        <v>0.12</v>
      </c>
      <c r="G21" s="7">
        <v>24</v>
      </c>
      <c r="H21" t="s">
        <v>31</v>
      </c>
      <c r="I21" t="s">
        <v>32</v>
      </c>
      <c r="J21" t="s">
        <v>77</v>
      </c>
      <c r="L21" s="4">
        <v>0</v>
      </c>
      <c r="M21" s="4">
        <v>0</v>
      </c>
      <c r="P21" s="2"/>
      <c r="Q21" s="3"/>
      <c r="S21" s="4"/>
      <c r="T21" s="4"/>
      <c r="U21" s="4"/>
    </row>
    <row r="22" spans="1:21" x14ac:dyDescent="0.35">
      <c r="A22" t="s">
        <v>22</v>
      </c>
      <c r="B22" t="s">
        <v>24</v>
      </c>
      <c r="C22" t="s">
        <v>58</v>
      </c>
      <c r="D22" t="s">
        <v>75</v>
      </c>
      <c r="E22" s="4">
        <v>20</v>
      </c>
      <c r="F22" s="3">
        <v>0.10300000000000001</v>
      </c>
      <c r="G22" s="7">
        <v>5</v>
      </c>
      <c r="H22" t="s">
        <v>31</v>
      </c>
      <c r="I22" t="s">
        <v>32</v>
      </c>
      <c r="J22" t="s">
        <v>79</v>
      </c>
      <c r="L22" s="4">
        <v>0</v>
      </c>
      <c r="M22" s="4">
        <v>0</v>
      </c>
      <c r="P22" s="2"/>
      <c r="Q22" s="3"/>
      <c r="S22" s="4"/>
      <c r="T22" s="4"/>
      <c r="U22" s="4"/>
    </row>
    <row r="23" spans="1:21" x14ac:dyDescent="0.35">
      <c r="A23" t="s">
        <v>22</v>
      </c>
      <c r="B23" t="s">
        <v>24</v>
      </c>
      <c r="C23" t="s">
        <v>59</v>
      </c>
      <c r="D23" t="s">
        <v>76</v>
      </c>
      <c r="E23" s="4">
        <v>20</v>
      </c>
      <c r="F23" s="3">
        <v>0.114</v>
      </c>
      <c r="G23" s="7">
        <v>8</v>
      </c>
      <c r="H23" t="s">
        <v>31</v>
      </c>
      <c r="I23" t="s">
        <v>32</v>
      </c>
      <c r="J23" t="s">
        <v>77</v>
      </c>
      <c r="L23" s="4">
        <v>0</v>
      </c>
      <c r="M23" s="4">
        <v>0</v>
      </c>
      <c r="P23" s="2"/>
      <c r="Q23" s="3"/>
      <c r="S23" s="4"/>
      <c r="T23" s="4"/>
      <c r="U23" s="4"/>
    </row>
    <row r="24" spans="1:21" x14ac:dyDescent="0.35">
      <c r="A24" t="s">
        <v>23</v>
      </c>
      <c r="B24" t="s">
        <v>25</v>
      </c>
      <c r="D24" t="s">
        <v>30</v>
      </c>
      <c r="E24" s="4">
        <v>20</v>
      </c>
      <c r="F24" s="3">
        <v>0.11800000000000001</v>
      </c>
      <c r="G24" s="7">
        <v>12</v>
      </c>
      <c r="H24" t="s">
        <v>31</v>
      </c>
      <c r="I24" t="s">
        <v>33</v>
      </c>
      <c r="J24" t="s">
        <v>77</v>
      </c>
      <c r="L24" s="4">
        <v>0</v>
      </c>
      <c r="M24" s="4">
        <v>0</v>
      </c>
      <c r="O24" t="s">
        <v>44</v>
      </c>
      <c r="P24" s="2"/>
      <c r="Q24" s="3"/>
      <c r="S24" s="4"/>
      <c r="T24" s="4"/>
      <c r="U24" s="4"/>
    </row>
    <row r="25" spans="1:21" x14ac:dyDescent="0.35">
      <c r="Q25" s="3"/>
    </row>
  </sheetData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Investissement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mdo100</dc:creator>
  <cp:lastModifiedBy>Claude LECOINTRE</cp:lastModifiedBy>
  <dcterms:created xsi:type="dcterms:W3CDTF">2024-08-27T18:27:45Z</dcterms:created>
  <dcterms:modified xsi:type="dcterms:W3CDTF">2024-08-27T19:08:52Z</dcterms:modified>
</cp:coreProperties>
</file>